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5960" tabRatio="549" activeTab="7"/>
  </bookViews>
  <sheets>
    <sheet name="By date 2016" sheetId="1" r:id="rId1"/>
    <sheet name="Budget 2016" sheetId="2" r:id="rId2"/>
    <sheet name="Budget 2016 detail" sheetId="8" r:id="rId3"/>
    <sheet name="Trimester 1" sheetId="3" r:id="rId4"/>
    <sheet name="Trimester 2" sheetId="4" r:id="rId5"/>
    <sheet name="Trimester 3" sheetId="5" r:id="rId6"/>
    <sheet name="Trimester 4" sheetId="6" r:id="rId7"/>
    <sheet name="Sheet1" sheetId="9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2" l="1"/>
  <c r="H29" i="2"/>
  <c r="H28" i="2"/>
  <c r="H27" i="2"/>
  <c r="H26" i="2"/>
  <c r="H23" i="2"/>
  <c r="H22" i="2"/>
  <c r="H21" i="2"/>
  <c r="H20" i="2"/>
  <c r="H18" i="2"/>
  <c r="H6" i="8"/>
  <c r="H8" i="8"/>
  <c r="H13" i="2"/>
  <c r="H11" i="2"/>
  <c r="H9" i="2"/>
  <c r="H7" i="2"/>
  <c r="G8" i="8"/>
  <c r="M3" i="6"/>
  <c r="M2" i="6"/>
  <c r="L113" i="6"/>
  <c r="H113" i="6"/>
  <c r="I113" i="6"/>
  <c r="J113" i="6"/>
  <c r="G113" i="6"/>
  <c r="M73" i="6"/>
  <c r="M64" i="6"/>
  <c r="M47" i="6"/>
  <c r="M30" i="6"/>
  <c r="M10" i="6"/>
  <c r="M61" i="6"/>
  <c r="M63" i="6"/>
  <c r="M38" i="6"/>
  <c r="M43" i="6"/>
  <c r="M37" i="6"/>
  <c r="M62" i="6"/>
  <c r="M54" i="6"/>
  <c r="M65" i="6"/>
  <c r="M6" i="6"/>
  <c r="M72" i="6"/>
  <c r="M51" i="6"/>
  <c r="M50" i="6"/>
  <c r="M48" i="6"/>
  <c r="M52" i="6"/>
  <c r="M53" i="6"/>
  <c r="M21" i="6"/>
  <c r="M16" i="6"/>
  <c r="M15" i="6"/>
  <c r="M14" i="6"/>
  <c r="M13" i="6"/>
  <c r="M11" i="6"/>
  <c r="M12" i="6"/>
  <c r="M18" i="6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G26" i="2"/>
  <c r="M60" i="5"/>
  <c r="F8" i="8"/>
  <c r="G18" i="2"/>
  <c r="M52" i="5"/>
  <c r="M15" i="5"/>
  <c r="M14" i="5"/>
  <c r="M68" i="5"/>
  <c r="M66" i="5"/>
  <c r="G31" i="2"/>
  <c r="M71" i="5"/>
  <c r="G33" i="2"/>
  <c r="M65" i="5"/>
  <c r="G30" i="2"/>
  <c r="M64" i="5"/>
  <c r="M63" i="5"/>
  <c r="G29" i="2"/>
  <c r="M61" i="5"/>
  <c r="G27" i="2"/>
  <c r="G22" i="2"/>
  <c r="M36" i="5"/>
  <c r="M37" i="5"/>
  <c r="M29" i="5"/>
  <c r="G21" i="2"/>
  <c r="M47" i="5"/>
  <c r="M49" i="5"/>
  <c r="M50" i="5"/>
  <c r="M46" i="5"/>
  <c r="G20" i="2"/>
  <c r="M10" i="5"/>
  <c r="M11" i="5"/>
  <c r="M12" i="5"/>
  <c r="M13" i="5"/>
  <c r="M17" i="5"/>
  <c r="M20" i="5"/>
  <c r="M9" i="5"/>
  <c r="M2" i="5"/>
  <c r="G7" i="2"/>
  <c r="M3" i="5"/>
  <c r="G9" i="2"/>
  <c r="G10" i="2"/>
  <c r="G13" i="2"/>
  <c r="M72" i="5"/>
  <c r="G88" i="5"/>
  <c r="H88" i="5"/>
  <c r="I88" i="5"/>
  <c r="J88" i="5"/>
  <c r="L88" i="5"/>
  <c r="E33" i="2"/>
  <c r="F33" i="2"/>
  <c r="I33" i="2"/>
  <c r="F17" i="2"/>
  <c r="F18" i="2"/>
  <c r="F19" i="2"/>
  <c r="F20" i="2"/>
  <c r="F21" i="2"/>
  <c r="F22" i="2"/>
  <c r="F25" i="2"/>
  <c r="F28" i="2"/>
  <c r="F29" i="2"/>
  <c r="F32" i="2"/>
  <c r="F35" i="2"/>
  <c r="G35" i="2"/>
  <c r="H35" i="2"/>
  <c r="E17" i="2"/>
  <c r="I17" i="2"/>
  <c r="E18" i="2"/>
  <c r="I18" i="2"/>
  <c r="E20" i="2"/>
  <c r="I20" i="2"/>
  <c r="E21" i="2"/>
  <c r="I21" i="2"/>
  <c r="E22" i="2"/>
  <c r="I22" i="2"/>
  <c r="I25" i="2"/>
  <c r="E27" i="2"/>
  <c r="I27" i="2"/>
  <c r="E29" i="2"/>
  <c r="I29" i="2"/>
  <c r="I30" i="2"/>
  <c r="E31" i="2"/>
  <c r="I31" i="2"/>
  <c r="I26" i="2"/>
  <c r="I19" i="2"/>
  <c r="E28" i="2"/>
  <c r="I28" i="2"/>
  <c r="I32" i="2"/>
  <c r="I23" i="2"/>
  <c r="I24" i="2"/>
  <c r="I35" i="2"/>
  <c r="M71" i="4"/>
  <c r="M50" i="4"/>
  <c r="M13" i="4"/>
  <c r="M2" i="4"/>
  <c r="M3" i="4"/>
  <c r="M4" i="4"/>
  <c r="M7" i="4"/>
  <c r="M10" i="4"/>
  <c r="M11" i="4"/>
  <c r="M12" i="4"/>
  <c r="M14" i="4"/>
  <c r="M15" i="4"/>
  <c r="M17" i="4"/>
  <c r="M19" i="4"/>
  <c r="M20" i="4"/>
  <c r="M9" i="4"/>
  <c r="M26" i="4"/>
  <c r="M21" i="4"/>
  <c r="M31" i="4"/>
  <c r="M32" i="4"/>
  <c r="M33" i="4"/>
  <c r="M34" i="4"/>
  <c r="M36" i="4"/>
  <c r="M37" i="4"/>
  <c r="M42" i="4"/>
  <c r="M29" i="4"/>
  <c r="M47" i="4"/>
  <c r="M51" i="4"/>
  <c r="M52" i="4"/>
  <c r="M59" i="4"/>
  <c r="M62" i="4"/>
  <c r="M64" i="4"/>
  <c r="M63" i="4"/>
  <c r="M70" i="4"/>
  <c r="H75" i="8"/>
  <c r="H12" i="8"/>
  <c r="H17" i="8"/>
  <c r="H54" i="8"/>
  <c r="H56" i="8"/>
  <c r="H14" i="8"/>
  <c r="H15" i="8"/>
  <c r="H16" i="8"/>
  <c r="H18" i="8"/>
  <c r="H19" i="8"/>
  <c r="H21" i="8"/>
  <c r="H24" i="8"/>
  <c r="H40" i="8"/>
  <c r="H41" i="8"/>
  <c r="H51" i="8"/>
  <c r="H53" i="8"/>
  <c r="H63" i="8"/>
  <c r="H65" i="8"/>
  <c r="H68" i="8"/>
  <c r="H69" i="8"/>
  <c r="H72" i="8"/>
  <c r="H64" i="8"/>
  <c r="H46" i="8"/>
  <c r="H55" i="8"/>
  <c r="H57" i="8"/>
  <c r="H66" i="8"/>
  <c r="H77" i="8"/>
  <c r="E77" i="8"/>
  <c r="F77" i="8"/>
  <c r="G77" i="8"/>
  <c r="D77" i="8"/>
  <c r="E35" i="2"/>
  <c r="M13" i="3"/>
  <c r="M9" i="3"/>
  <c r="M71" i="3"/>
  <c r="M70" i="3"/>
  <c r="H130" i="4"/>
  <c r="I130" i="4"/>
  <c r="J130" i="4"/>
  <c r="G130" i="4"/>
  <c r="M8" i="3"/>
  <c r="M7" i="3"/>
  <c r="M10" i="3"/>
  <c r="M11" i="3"/>
  <c r="M12" i="3"/>
  <c r="M14" i="3"/>
  <c r="M15" i="3"/>
  <c r="M17" i="3"/>
  <c r="M19" i="3"/>
  <c r="M20" i="3"/>
  <c r="M49" i="3"/>
  <c r="M46" i="3"/>
  <c r="M48" i="3"/>
  <c r="M50" i="3"/>
  <c r="M45" i="3"/>
  <c r="M31" i="3"/>
  <c r="M33" i="3"/>
  <c r="M34" i="3"/>
  <c r="M38" i="3"/>
  <c r="M42" i="3"/>
  <c r="M29" i="3"/>
  <c r="M51" i="3"/>
  <c r="M61" i="3"/>
  <c r="M63" i="3"/>
  <c r="M62" i="3"/>
  <c r="M60" i="3"/>
  <c r="M67" i="3"/>
  <c r="M65" i="3"/>
  <c r="F7" i="2"/>
  <c r="F8" i="2"/>
  <c r="F9" i="2"/>
  <c r="F10" i="2"/>
  <c r="F13" i="2"/>
  <c r="H73" i="8"/>
  <c r="H74" i="8"/>
  <c r="H71" i="8"/>
  <c r="H60" i="8"/>
  <c r="H61" i="8"/>
  <c r="H62" i="8"/>
  <c r="H59" i="8"/>
  <c r="H52" i="8"/>
  <c r="H49" i="8"/>
  <c r="H42" i="8"/>
  <c r="H43" i="8"/>
  <c r="H44" i="8"/>
  <c r="H45" i="8"/>
  <c r="H47" i="8"/>
  <c r="H36" i="8"/>
  <c r="H37" i="8"/>
  <c r="H38" i="8"/>
  <c r="H35" i="8"/>
  <c r="H27" i="8"/>
  <c r="H28" i="8"/>
  <c r="H29" i="8"/>
  <c r="H30" i="8"/>
  <c r="H31" i="8"/>
  <c r="H32" i="8"/>
  <c r="H26" i="8"/>
  <c r="H20" i="8"/>
  <c r="H22" i="8"/>
  <c r="H23" i="8"/>
  <c r="H2" i="8"/>
  <c r="H3" i="8"/>
  <c r="H5" i="8"/>
  <c r="H4" i="8"/>
  <c r="E8" i="8"/>
  <c r="L130" i="4"/>
  <c r="H110" i="3"/>
  <c r="I110" i="3"/>
  <c r="J110" i="3"/>
  <c r="G110" i="3"/>
  <c r="B77" i="8"/>
  <c r="D8" i="8"/>
  <c r="B8" i="8"/>
  <c r="M2" i="3"/>
  <c r="E7" i="2"/>
  <c r="M3" i="3"/>
  <c r="E9" i="2"/>
  <c r="E10" i="2"/>
  <c r="E13" i="2"/>
  <c r="I13" i="2"/>
  <c r="I8" i="2"/>
  <c r="I9" i="2"/>
  <c r="H10" i="2"/>
  <c r="I10" i="2"/>
  <c r="I7" i="2"/>
  <c r="L110" i="3"/>
  <c r="O60" i="3"/>
  <c r="O12" i="3"/>
  <c r="C35" i="2"/>
  <c r="C13" i="2"/>
  <c r="M46" i="4"/>
  <c r="M72" i="4"/>
</calcChain>
</file>

<file path=xl/sharedStrings.xml><?xml version="1.0" encoding="utf-8"?>
<sst xmlns="http://schemas.openxmlformats.org/spreadsheetml/2006/main" count="5575" uniqueCount="746">
  <si>
    <t>Date</t>
  </si>
  <si>
    <t>From/To</t>
  </si>
  <si>
    <t>Account</t>
  </si>
  <si>
    <t>Notes</t>
  </si>
  <si>
    <t>Category</t>
  </si>
  <si>
    <t>Invoice ID</t>
  </si>
  <si>
    <t>(-)  Bank</t>
  </si>
  <si>
    <t>(+)  Bank</t>
  </si>
  <si>
    <t>Cumulative</t>
  </si>
  <si>
    <t>(-) Visa</t>
  </si>
  <si>
    <t>(+) Visa</t>
  </si>
  <si>
    <t>Google SVCSAPPS_AERUM</t>
  </si>
  <si>
    <t>Google services (emails)</t>
  </si>
  <si>
    <t>Office, Telecommunication</t>
  </si>
  <si>
    <t>none</t>
  </si>
  <si>
    <t>Carry Forward from 2015</t>
  </si>
  <si>
    <t>BLC paiement VISA, conf#193208</t>
  </si>
  <si>
    <t>Bank</t>
  </si>
  <si>
    <t>visa transfert</t>
  </si>
  <si>
    <t>transfert</t>
  </si>
  <si>
    <t>Visa</t>
  </si>
  <si>
    <t>Paiement préaut. La Capital</t>
  </si>
  <si>
    <t>Assurance</t>
  </si>
  <si>
    <t>Office, Insurance</t>
  </si>
  <si>
    <t>Chèque #290</t>
  </si>
  <si>
    <t>Chèque #368</t>
  </si>
  <si>
    <t>Chèque #358</t>
  </si>
  <si>
    <t>Chèque #359</t>
  </si>
  <si>
    <t>Paiement préaut. Payroll 23L9</t>
  </si>
  <si>
    <t>stipend</t>
  </si>
  <si>
    <t>Amure activity, Exec. Stipend</t>
  </si>
  <si>
    <t>Chèque #370</t>
  </si>
  <si>
    <t>Chèque #371</t>
  </si>
  <si>
    <t>Chèque #375</t>
  </si>
  <si>
    <t>Chèque #363</t>
  </si>
  <si>
    <t>Chèque #374</t>
  </si>
  <si>
    <t>Chèque #356</t>
  </si>
  <si>
    <t>Chèque #376</t>
  </si>
  <si>
    <t>Chèque #369</t>
  </si>
  <si>
    <t>Chèque #357</t>
  </si>
  <si>
    <t>Chèque #362</t>
  </si>
  <si>
    <t>BLC paiement VISA, conf#191602</t>
  </si>
  <si>
    <t>DNH*madmini</t>
  </si>
  <si>
    <t>Madmini mailing</t>
  </si>
  <si>
    <t>GUI*GANDI US INC</t>
  </si>
  <si>
    <t>Paypal*Koumbit</t>
  </si>
  <si>
    <t>Dominos pizza 10659 montreal CD</t>
  </si>
  <si>
    <t>Isabelle Gamache security meeting</t>
  </si>
  <si>
    <t>Amure activity, committee (2015)</t>
  </si>
  <si>
    <t>CQ290</t>
  </si>
  <si>
    <t>Mark</t>
  </si>
  <si>
    <t>Amure activity, committee</t>
  </si>
  <si>
    <t>CQ368</t>
  </si>
  <si>
    <t>Food bargainning</t>
  </si>
  <si>
    <t>Amure activity, committee food</t>
  </si>
  <si>
    <t>CQ358</t>
  </si>
  <si>
    <t>Food board</t>
  </si>
  <si>
    <t>Amure activity, Board food</t>
  </si>
  <si>
    <t>CQ359</t>
  </si>
  <si>
    <t>Traduction</t>
  </si>
  <si>
    <t>Translation</t>
  </si>
  <si>
    <t>CQ369</t>
  </si>
  <si>
    <t>Psychologue</t>
  </si>
  <si>
    <t>Service, Psychologue</t>
  </si>
  <si>
    <t>CQ356</t>
  </si>
  <si>
    <t>Traduction sondage</t>
  </si>
  <si>
    <t>CQ357</t>
  </si>
  <si>
    <t>CQ362</t>
  </si>
  <si>
    <t>BLC paiement VISA, conf#091547</t>
  </si>
  <si>
    <t>Annual cash back 2015</t>
  </si>
  <si>
    <t>Visa cash back 2015</t>
  </si>
  <si>
    <t>Interest</t>
  </si>
  <si>
    <t>Bell mobility verdun CD</t>
  </si>
  <si>
    <t>Bell Canada (CR) verdun</t>
  </si>
  <si>
    <t>Bell</t>
  </si>
  <si>
    <t>Amure activity, accomodation to attend meeting</t>
  </si>
  <si>
    <t>CQ370</t>
  </si>
  <si>
    <t>Amure activity, Board stipend</t>
  </si>
  <si>
    <t>Ling Li, childcare</t>
  </si>
  <si>
    <t>Ling Li, board</t>
  </si>
  <si>
    <t>Ling Li, sign card</t>
  </si>
  <si>
    <t>Sasha, committee</t>
  </si>
  <si>
    <t>CQ371</t>
  </si>
  <si>
    <t>Kaustuv, chèque 375 remplace CQ295 perdu</t>
  </si>
  <si>
    <t>CQ375</t>
  </si>
  <si>
    <t>Kaustuv, committee</t>
  </si>
  <si>
    <t>Kaustuv, Board</t>
  </si>
  <si>
    <t>CQ374</t>
  </si>
  <si>
    <t>VISA_1_12</t>
  </si>
  <si>
    <t>Employees</t>
  </si>
  <si>
    <t>Employees salary</t>
  </si>
  <si>
    <t>Pay_1</t>
  </si>
  <si>
    <t>stipend extra</t>
  </si>
  <si>
    <t>Amure activity, Exec. Stipend extra</t>
  </si>
  <si>
    <t>Pay_2</t>
  </si>
  <si>
    <t>VISA_1_7</t>
  </si>
  <si>
    <t>Amure new webpage</t>
  </si>
  <si>
    <t>New web site</t>
  </si>
  <si>
    <t>VISA_1_11</t>
  </si>
  <si>
    <t>CQ363</t>
  </si>
  <si>
    <t>CQ376</t>
  </si>
  <si>
    <t>Depot d'interêt</t>
  </si>
  <si>
    <t>Depot</t>
  </si>
  <si>
    <t>Revenue</t>
  </si>
  <si>
    <t>Chèque #365</t>
  </si>
  <si>
    <t>Chèque #364</t>
  </si>
  <si>
    <t>BLC paiement VISA, conf#154116</t>
  </si>
  <si>
    <t>Access information</t>
  </si>
  <si>
    <t>Amure activity, grievance</t>
  </si>
  <si>
    <t>CQ364</t>
  </si>
  <si>
    <t>Amure web page name fees (amure.ca)</t>
  </si>
  <si>
    <t>Copie nova montreal CD</t>
  </si>
  <si>
    <t>Poster for general assembly</t>
  </si>
  <si>
    <t>Amure activity, GA</t>
  </si>
  <si>
    <t>VISA_1_28</t>
  </si>
  <si>
    <t>Chèque #387</t>
  </si>
  <si>
    <t>Chèque #385</t>
  </si>
  <si>
    <t>Chèque #388</t>
  </si>
  <si>
    <t>Chèque #383</t>
  </si>
  <si>
    <t>Chèque #377</t>
  </si>
  <si>
    <t>Chèque #379</t>
  </si>
  <si>
    <t>Chèque #381</t>
  </si>
  <si>
    <t>Chèque #382</t>
  </si>
  <si>
    <t>Chèque #378</t>
  </si>
  <si>
    <t>BLC paiement VISA, conf#153054</t>
  </si>
  <si>
    <t>Etoile des Indes</t>
  </si>
  <si>
    <t>Chèque #386</t>
  </si>
  <si>
    <t>Chèque #391</t>
  </si>
  <si>
    <t>BLC paiement VISA, conf#194415</t>
  </si>
  <si>
    <t>Pharmaprix #0042</t>
  </si>
  <si>
    <t>Squarespace inc. 6465803456</t>
  </si>
  <si>
    <t>CQ365</t>
  </si>
  <si>
    <t>Poster*</t>
  </si>
  <si>
    <t>* Sean reembursement because he pay with his own card, see invoice extra folder in google drive for more info</t>
  </si>
  <si>
    <t>Promotional Items / Printed materials</t>
  </si>
  <si>
    <t>CQ377</t>
  </si>
  <si>
    <t>Aide Sétue, inter-union</t>
  </si>
  <si>
    <t>Solidarity found</t>
  </si>
  <si>
    <t>CQ378</t>
  </si>
  <si>
    <t>CQ379</t>
  </si>
  <si>
    <t>CQ381</t>
  </si>
  <si>
    <t>CQ383</t>
  </si>
  <si>
    <t>Traduction, Jeremy</t>
  </si>
  <si>
    <t>CQ386</t>
  </si>
  <si>
    <t>CQ387</t>
  </si>
  <si>
    <t>Mark, committee</t>
  </si>
  <si>
    <t>Mark, board</t>
  </si>
  <si>
    <t>CQ385</t>
  </si>
  <si>
    <t>Sasha, board</t>
  </si>
  <si>
    <t>CQ388</t>
  </si>
  <si>
    <t>CQ391</t>
  </si>
  <si>
    <t>Amure web page name fees (AERUM_AMURE hosting)</t>
  </si>
  <si>
    <t>VISA_2_23</t>
  </si>
  <si>
    <t>Interunion meeting food</t>
  </si>
  <si>
    <t>VISA_2_12</t>
  </si>
  <si>
    <t>VISA_2_10</t>
  </si>
  <si>
    <t>Stamp</t>
  </si>
  <si>
    <t>Office, Stationnary</t>
  </si>
  <si>
    <t>VISA_2_26</t>
  </si>
  <si>
    <t>15$fair food for training</t>
  </si>
  <si>
    <t>VISA_2_7</t>
  </si>
  <si>
    <t>Chèque #360</t>
  </si>
  <si>
    <t>Chèque #372</t>
  </si>
  <si>
    <t>Chèque #384</t>
  </si>
  <si>
    <t>Chèque #394</t>
  </si>
  <si>
    <t>Chèque #396</t>
  </si>
  <si>
    <t>BLC paiement VISA, conf#201220</t>
  </si>
  <si>
    <t>IKEA MONTREAL, SAINT-LAURENT</t>
  </si>
  <si>
    <t>Uhaul CTR cite 2000</t>
  </si>
  <si>
    <t>Esso 2155 de maisonneuve</t>
  </si>
  <si>
    <t>Bureau en gros #27</t>
  </si>
  <si>
    <t>Restaurant Boustan montreal CD</t>
  </si>
  <si>
    <t>Boulangerie TAIB montreal CD</t>
  </si>
  <si>
    <t>Poster, 15&amp;fair</t>
  </si>
  <si>
    <t>CQ382</t>
  </si>
  <si>
    <t>Webpage 15&amp;fair</t>
  </si>
  <si>
    <t>Tim, Board</t>
  </si>
  <si>
    <t>CQ372</t>
  </si>
  <si>
    <t>Tim, committee</t>
  </si>
  <si>
    <t>Tim, Steward</t>
  </si>
  <si>
    <t>CQ384</t>
  </si>
  <si>
    <t>Training, steward stipend</t>
  </si>
  <si>
    <t>CQ394</t>
  </si>
  <si>
    <t>Pay_3</t>
  </si>
  <si>
    <t>Pay_4</t>
  </si>
  <si>
    <t>Pay_5</t>
  </si>
  <si>
    <t>Transport meuble IKEA</t>
  </si>
  <si>
    <t>Office, Furniture</t>
  </si>
  <si>
    <t>VISA_3_15</t>
  </si>
  <si>
    <t>Gaz transport meuble IKEA</t>
  </si>
  <si>
    <t>VISA_3_15A</t>
  </si>
  <si>
    <t>Food for exec/board training</t>
  </si>
  <si>
    <t>Training, annual training, food</t>
  </si>
  <si>
    <t>VISA_3_19</t>
  </si>
  <si>
    <t>Marker and paper</t>
  </si>
  <si>
    <t>VISA_3_16</t>
  </si>
  <si>
    <t>IKEA lunch</t>
  </si>
  <si>
    <t>VISA_3_15B</t>
  </si>
  <si>
    <t>Steward committee meeting food</t>
  </si>
  <si>
    <t>Training, steward, food</t>
  </si>
  <si>
    <t>VISA_3_17</t>
  </si>
  <si>
    <t>Food 15 and fair</t>
  </si>
  <si>
    <t>VISA_3_20</t>
  </si>
  <si>
    <t>Amure web page name fees (aerum.ca)</t>
  </si>
  <si>
    <t>VISA_2_1</t>
  </si>
  <si>
    <t>Pay_6</t>
  </si>
  <si>
    <t>Chèque #380</t>
  </si>
  <si>
    <t>Chèque #366</t>
  </si>
  <si>
    <t>BLC direct - virement: No de confirmation 163551</t>
  </si>
  <si>
    <t>BLC direct - frais virement</t>
  </si>
  <si>
    <t>Frais bancaire</t>
  </si>
  <si>
    <t>BLC direct - virement: No de confirmation 164412</t>
  </si>
  <si>
    <t>BLC direct - virement: No de confirmation 170601</t>
  </si>
  <si>
    <t>BLC direct - virement: No de confirmation 170928</t>
  </si>
  <si>
    <t>Chèque #397</t>
  </si>
  <si>
    <t>IWANTMYNAME wellington NZ, montant 19.00</t>
  </si>
  <si>
    <t>Chèque #390</t>
  </si>
  <si>
    <t>Chèque #399</t>
  </si>
  <si>
    <t>BLC paiement VISA, conf#202014</t>
  </si>
  <si>
    <t>CQ366</t>
  </si>
  <si>
    <t>CQ397</t>
  </si>
  <si>
    <t>Webpage 15&amp;fair, Maxim Baru</t>
  </si>
  <si>
    <t>Food for GA</t>
  </si>
  <si>
    <t>CQ390</t>
  </si>
  <si>
    <t>Tabke, chair, couch and rug</t>
  </si>
  <si>
    <t>CQ399</t>
  </si>
  <si>
    <t>Chèque #341</t>
  </si>
  <si>
    <t>Chèque #389</t>
  </si>
  <si>
    <t>Chèque #398</t>
  </si>
  <si>
    <t>Chèque #392</t>
  </si>
  <si>
    <t>Moderator GA</t>
  </si>
  <si>
    <t>CQ389</t>
  </si>
  <si>
    <t>CQ398</t>
  </si>
  <si>
    <t>Webpage 15&amp;fair, Megan Mericle</t>
  </si>
  <si>
    <t>Office supply</t>
  </si>
  <si>
    <t>CQ392</t>
  </si>
  <si>
    <t>Culture shock</t>
  </si>
  <si>
    <t>Solidarity found, 2015</t>
  </si>
  <si>
    <t>CQ360</t>
  </si>
  <si>
    <t>office couch</t>
  </si>
  <si>
    <t>CQ380</t>
  </si>
  <si>
    <t>CQ396</t>
  </si>
  <si>
    <t>E-trans 163551</t>
  </si>
  <si>
    <t>E-trans 170601</t>
  </si>
  <si>
    <t>Chèque #403</t>
  </si>
  <si>
    <t>15&amp;fair supplies</t>
  </si>
  <si>
    <t>CQ403</t>
  </si>
  <si>
    <t>BLC paiement VISA, conf#161306</t>
  </si>
  <si>
    <t>Pay_7</t>
  </si>
  <si>
    <t>Pay_8</t>
  </si>
  <si>
    <t>VISA_2_26A</t>
  </si>
  <si>
    <t>VISA_3_29</t>
  </si>
  <si>
    <t>VISA_4_4</t>
  </si>
  <si>
    <t>VISA_4_4A</t>
  </si>
  <si>
    <t>VISA_4_22</t>
  </si>
  <si>
    <t>Nom de domaine pour 15$ and fair</t>
  </si>
  <si>
    <t>VISA_4_9</t>
  </si>
  <si>
    <t>Speaker, John Areyson, 2015</t>
  </si>
  <si>
    <t>CQ341</t>
  </si>
  <si>
    <t>Conference, 2015</t>
  </si>
  <si>
    <t>Video web page 15$ &amp; fair</t>
  </si>
  <si>
    <t>E-trans 164412</t>
  </si>
  <si>
    <t>E-trans 170928</t>
  </si>
  <si>
    <t>Fee_1</t>
  </si>
  <si>
    <t>Proposed Budget FY2016</t>
  </si>
  <si>
    <t>AMURE/AERUM</t>
    <phoneticPr fontId="0" type="noConversion"/>
  </si>
  <si>
    <t>January 2016-December 2016</t>
  </si>
  <si>
    <t>Revenues</t>
  </si>
  <si>
    <t>PROPOSED</t>
  </si>
  <si>
    <t>McGill contribution to liberations</t>
  </si>
  <si>
    <t>Saving</t>
  </si>
  <si>
    <t>Total Revenue</t>
  </si>
  <si>
    <t>Expenses</t>
  </si>
  <si>
    <t>Amure Activity**</t>
  </si>
  <si>
    <t>Amure member events***</t>
  </si>
  <si>
    <t>Office****</t>
  </si>
  <si>
    <r>
      <t>Training</t>
    </r>
    <r>
      <rPr>
        <vertAlign val="superscript"/>
        <sz val="12"/>
        <rFont val="Calibri"/>
        <scheme val="minor"/>
      </rPr>
      <t>$</t>
    </r>
  </si>
  <si>
    <t>Software</t>
  </si>
  <si>
    <t>Amure in future</t>
  </si>
  <si>
    <t>Conference</t>
  </si>
  <si>
    <t>Union Meetings (FTQ, PSAC)</t>
  </si>
  <si>
    <t>Solidarity funds (donations to outside AMURE)</t>
  </si>
  <si>
    <t>Service</t>
  </si>
  <si>
    <t>Library</t>
  </si>
  <si>
    <t>New web page</t>
  </si>
  <si>
    <t>Unexpected expenses</t>
  </si>
  <si>
    <t>Total Expenses</t>
  </si>
  <si>
    <t>*Hardship fund still available on request, contact AMURE executive for any informations</t>
  </si>
  <si>
    <t>ACCOUNT DETAIL</t>
  </si>
  <si>
    <t>** Amure activity:</t>
  </si>
  <si>
    <t>*** Amure member events:</t>
  </si>
  <si>
    <t>- Exec. meeting</t>
  </si>
  <si>
    <t>-Downtown event</t>
  </si>
  <si>
    <t>- Board meeting</t>
  </si>
  <si>
    <t>- Special event</t>
  </si>
  <si>
    <t>- Committee meeting</t>
  </si>
  <si>
    <t>- BBQ summer</t>
  </si>
  <si>
    <t>- General assembly</t>
  </si>
  <si>
    <t>- Wine and cheese</t>
  </si>
  <si>
    <t>- Accomodation to attend meeting</t>
  </si>
  <si>
    <t>- Macdonal campus Event</t>
  </si>
  <si>
    <t>- Post-Doc bargainning</t>
  </si>
  <si>
    <t>- Chrismast event</t>
  </si>
  <si>
    <t>-Grievance</t>
  </si>
  <si>
    <t>**** Office:</t>
  </si>
  <si>
    <r>
      <rPr>
        <vertAlign val="superscript"/>
        <sz val="12"/>
        <color theme="1"/>
        <rFont val="Calibri"/>
        <scheme val="minor"/>
      </rPr>
      <t>$</t>
    </r>
    <r>
      <rPr>
        <sz val="12"/>
        <color theme="1"/>
        <rFont val="Calibri"/>
        <family val="2"/>
        <scheme val="minor"/>
      </rPr>
      <t>Training:</t>
    </r>
  </si>
  <si>
    <t>- Computer</t>
  </si>
  <si>
    <t>- Annual for board and executive</t>
  </si>
  <si>
    <t>- Stationnary</t>
  </si>
  <si>
    <t>- New steward network</t>
  </si>
  <si>
    <t>- Insurance</t>
  </si>
  <si>
    <t>- Furniture (for GA meeting)</t>
  </si>
  <si>
    <t>- Telecommunication</t>
  </si>
  <si>
    <t>(Internet, phone, cell, Ipad, Google mail, Mad mini)</t>
  </si>
  <si>
    <t>McGill contribution</t>
  </si>
  <si>
    <t>Expense</t>
  </si>
  <si>
    <t>Promotional Items</t>
  </si>
  <si>
    <t>(Printed materials/Gift outreach)</t>
  </si>
  <si>
    <t>Amure Activity</t>
  </si>
  <si>
    <t>Board of representative stipend</t>
  </si>
  <si>
    <t>Board of representative food</t>
  </si>
  <si>
    <t>Committee food</t>
  </si>
  <si>
    <t>Exec. Stipend</t>
  </si>
  <si>
    <t>Exec. Suppl</t>
  </si>
  <si>
    <t>Exec. Food</t>
  </si>
  <si>
    <t>Post-Doc bargainning (food)</t>
  </si>
  <si>
    <t>GA</t>
  </si>
  <si>
    <t>Amure member events</t>
  </si>
  <si>
    <t>Downtown event</t>
  </si>
  <si>
    <t>Special event</t>
  </si>
  <si>
    <t>Wine and cheese</t>
  </si>
  <si>
    <t>Macdonald campus event</t>
  </si>
  <si>
    <t>BBQ</t>
  </si>
  <si>
    <t>Outreach</t>
  </si>
  <si>
    <t>Office party</t>
  </si>
  <si>
    <t>Training</t>
  </si>
  <si>
    <t>Annual training (Board/exec)</t>
  </si>
  <si>
    <t>Stipend, to prepare the training</t>
  </si>
  <si>
    <t>Honoraria for speaker</t>
  </si>
  <si>
    <t>Stipend for attending</t>
  </si>
  <si>
    <t>Food</t>
  </si>
  <si>
    <t>Steward training</t>
  </si>
  <si>
    <t>Stipend, to attend</t>
  </si>
  <si>
    <t>Food, training</t>
  </si>
  <si>
    <t>Bi-monthly steward network meeting</t>
  </si>
  <si>
    <t>Food, network meeting</t>
  </si>
  <si>
    <t>Building/specific event organized by stewards</t>
  </si>
  <si>
    <t>Site specificactions or campains</t>
  </si>
  <si>
    <t>Business card</t>
  </si>
  <si>
    <t>Other Training</t>
  </si>
  <si>
    <t>Office</t>
  </si>
  <si>
    <t>Insurance</t>
  </si>
  <si>
    <t>Computer</t>
  </si>
  <si>
    <t>Stationnary</t>
  </si>
  <si>
    <t>Telecommunication</t>
  </si>
  <si>
    <t>Furniture</t>
  </si>
  <si>
    <t>Employee</t>
  </si>
  <si>
    <t>Meeting: Amure in Future</t>
  </si>
  <si>
    <t>Room booking fees</t>
  </si>
  <si>
    <t>Stipend, to prepare the conference</t>
  </si>
  <si>
    <t>Stipend, to attend the conference</t>
  </si>
  <si>
    <t>Library (Amure/Amuse)</t>
  </si>
  <si>
    <t>Implement an electronic AMURE membership</t>
  </si>
  <si>
    <t>Site redesign</t>
  </si>
  <si>
    <t>Site translation</t>
  </si>
  <si>
    <t>Accomodation to attend meeting</t>
  </si>
  <si>
    <t>Committee stipend</t>
  </si>
  <si>
    <t>Grievance (access information)</t>
  </si>
  <si>
    <t>Union Meetings</t>
  </si>
  <si>
    <t>Solidarity funds</t>
  </si>
  <si>
    <t>x</t>
  </si>
  <si>
    <t>Commentaire</t>
  </si>
  <si>
    <t>Une vaut presque 50%</t>
  </si>
  <si>
    <t>Total</t>
  </si>
  <si>
    <t>Les 2 totals balances 67 025,23</t>
  </si>
  <si>
    <t>Trimester 1</t>
  </si>
  <si>
    <t>Trimester 2</t>
  </si>
  <si>
    <t>Trimester 3</t>
  </si>
  <si>
    <t>Trimester 4</t>
  </si>
  <si>
    <t>Note</t>
  </si>
  <si>
    <t>578$ for FY2015</t>
  </si>
  <si>
    <t>Proposed</t>
  </si>
  <si>
    <t>Chèque #400B</t>
  </si>
  <si>
    <t>Chèque #414</t>
  </si>
  <si>
    <t>Chèque #402</t>
  </si>
  <si>
    <t>Chèque #405</t>
  </si>
  <si>
    <t>Chèque #417</t>
  </si>
  <si>
    <t>Chèque #420</t>
  </si>
  <si>
    <t>Chèque #418</t>
  </si>
  <si>
    <t>Chèque #419</t>
  </si>
  <si>
    <t>Chèque #412</t>
  </si>
  <si>
    <t>Chèque #410</t>
  </si>
  <si>
    <t>Chèque #408</t>
  </si>
  <si>
    <t>Chèque #413</t>
  </si>
  <si>
    <t>Chèque #406</t>
  </si>
  <si>
    <t>BLC paiement VISA, conf#155121</t>
  </si>
  <si>
    <t>Dist alimentaire aubut in</t>
  </si>
  <si>
    <t>VISA_3_8</t>
  </si>
  <si>
    <t>CSST paiement</t>
  </si>
  <si>
    <t>Unexpected expense</t>
  </si>
  <si>
    <t>CQ400B</t>
  </si>
  <si>
    <t>CQ402</t>
  </si>
  <si>
    <t>CQ405</t>
  </si>
  <si>
    <t>Battery for office</t>
  </si>
  <si>
    <t>CQ417</t>
  </si>
  <si>
    <t>CQ412</t>
  </si>
  <si>
    <t>Paiment syndicat certification quebec</t>
  </si>
  <si>
    <t>CQ410</t>
  </si>
  <si>
    <t>Becca Yu training board/exec</t>
  </si>
  <si>
    <t>Training, Annual training, Honoraria for speaker</t>
  </si>
  <si>
    <t>CQ408</t>
  </si>
  <si>
    <t>CQ406</t>
  </si>
  <si>
    <t>Chèque #407</t>
  </si>
  <si>
    <t>Chèque #415</t>
  </si>
  <si>
    <t>Chèque #421</t>
  </si>
  <si>
    <t>Chèque #423</t>
  </si>
  <si>
    <t>Chèque #416</t>
  </si>
  <si>
    <t>Chèque #425</t>
  </si>
  <si>
    <t>Chèque #424</t>
  </si>
  <si>
    <t>Chèque #428</t>
  </si>
  <si>
    <t>BLC paiement VISA, conf#154901</t>
  </si>
  <si>
    <t>CQ414</t>
  </si>
  <si>
    <t>Labour BBQ</t>
  </si>
  <si>
    <t>Amure members event, labour BBQ</t>
  </si>
  <si>
    <t>VISA_4_30</t>
  </si>
  <si>
    <t>VISA_5_2</t>
  </si>
  <si>
    <t>Kaustuv, steward</t>
  </si>
  <si>
    <t>Kaustuv, exec/board training</t>
  </si>
  <si>
    <t>CQ420</t>
  </si>
  <si>
    <t>Training, annual training, attending</t>
  </si>
  <si>
    <t>Matt, exec/board training</t>
  </si>
  <si>
    <t>Matt, Board</t>
  </si>
  <si>
    <t>Matt, Committee</t>
  </si>
  <si>
    <t>CQ419</t>
  </si>
  <si>
    <t>CQ413</t>
  </si>
  <si>
    <t>Supplies 15&amp;fair</t>
  </si>
  <si>
    <t>CQ407</t>
  </si>
  <si>
    <t>BLC direct - virement: No de confirmation 143044</t>
  </si>
  <si>
    <t>Chèque #430</t>
  </si>
  <si>
    <t>Chèque #429</t>
  </si>
  <si>
    <t>BLC paiement VISA, conf#153502</t>
  </si>
  <si>
    <t>CQ415</t>
  </si>
  <si>
    <t>Benoit, Board</t>
  </si>
  <si>
    <t>CQ421</t>
  </si>
  <si>
    <t>PSAC dues on exec. Salary</t>
  </si>
  <si>
    <t>CQ423</t>
  </si>
  <si>
    <t>Traduction document AMURE</t>
  </si>
  <si>
    <t>CQ416</t>
  </si>
  <si>
    <t>CQ424</t>
  </si>
  <si>
    <t>CQ428</t>
  </si>
  <si>
    <t>E-trans 143044</t>
  </si>
  <si>
    <t>CQ430</t>
  </si>
  <si>
    <t>CQ429</t>
  </si>
  <si>
    <t>Chèque #400A</t>
  </si>
  <si>
    <t>Amure activity, Accomodation to attend meeting</t>
  </si>
  <si>
    <t>Francois, gas Board</t>
  </si>
  <si>
    <t>Chèque #432</t>
  </si>
  <si>
    <t>Chèque #431</t>
  </si>
  <si>
    <t>Chèque #433</t>
  </si>
  <si>
    <t>Chèque #426</t>
  </si>
  <si>
    <t>Chèque #435</t>
  </si>
  <si>
    <t>Chèque #422</t>
  </si>
  <si>
    <t>Chèque #434</t>
  </si>
  <si>
    <t>Chèque #439</t>
  </si>
  <si>
    <t>Chèque #436</t>
  </si>
  <si>
    <t>BLC paiement VISA, conf#193928</t>
  </si>
  <si>
    <t>Fee_2</t>
  </si>
  <si>
    <t>Chèque #440</t>
  </si>
  <si>
    <t>Mark, exec/board training</t>
  </si>
  <si>
    <t>AGM document preparation</t>
  </si>
  <si>
    <t>Mark, planning exec/board training</t>
  </si>
  <si>
    <t>Training, annual training, planning</t>
  </si>
  <si>
    <t>CQ418</t>
  </si>
  <si>
    <t>Employees 15 &amp; Fair</t>
  </si>
  <si>
    <t>CQ425</t>
  </si>
  <si>
    <t>CQ400A</t>
  </si>
  <si>
    <t>CQ432</t>
  </si>
  <si>
    <t>CQ431</t>
  </si>
  <si>
    <t>CQ426</t>
  </si>
  <si>
    <t>Greg, exec/board training</t>
  </si>
  <si>
    <t>CQ422</t>
  </si>
  <si>
    <t>Greg, Board</t>
  </si>
  <si>
    <t>VISA_5_14</t>
  </si>
  <si>
    <t>VISA_6_6</t>
  </si>
  <si>
    <t>CQ433</t>
  </si>
  <si>
    <t>Greg, Committee</t>
  </si>
  <si>
    <t>CQ435</t>
  </si>
  <si>
    <t>Mark, steward</t>
  </si>
  <si>
    <t>CQ434</t>
  </si>
  <si>
    <t>CQ439</t>
  </si>
  <si>
    <t>Francois, gas</t>
  </si>
  <si>
    <t>Francois, food</t>
  </si>
  <si>
    <t>Benoit, remunaration committee</t>
  </si>
  <si>
    <t>CQ436</t>
  </si>
  <si>
    <t>CQ440</t>
  </si>
  <si>
    <t>Chèque #438</t>
  </si>
  <si>
    <t>Chèque #443</t>
  </si>
  <si>
    <t>Fee_3</t>
  </si>
  <si>
    <t>BLC paiement VISA, conf#185254</t>
  </si>
  <si>
    <t>Pay_9</t>
  </si>
  <si>
    <t>Fee_4</t>
  </si>
  <si>
    <t>Pay_10</t>
  </si>
  <si>
    <t>Pay_11</t>
  </si>
  <si>
    <t>Pay_12</t>
  </si>
  <si>
    <t>Pay_13</t>
  </si>
  <si>
    <t>Depot (March)</t>
  </si>
  <si>
    <t>Depot (Jan/Feb)</t>
  </si>
  <si>
    <t>McGill liberation</t>
  </si>
  <si>
    <t>McGill libration</t>
  </si>
  <si>
    <t>CQ_Mcgill</t>
  </si>
  <si>
    <t>Jillian, 7h attend training exec/board</t>
  </si>
  <si>
    <t>Tyler, 2.5h preparation training exec/board</t>
  </si>
  <si>
    <t>Tyler, 7h attend training exec/board</t>
  </si>
  <si>
    <t>Jillian, 4h preparation training exec/board</t>
  </si>
  <si>
    <t>Katie, 7h attend training exec/board</t>
  </si>
  <si>
    <t>Total:</t>
  </si>
  <si>
    <t>Grievance on that</t>
  </si>
  <si>
    <t>Les 2 totals balances 76077.47</t>
  </si>
  <si>
    <t>200$ for FY2015</t>
  </si>
  <si>
    <t>Dues (0.4%)</t>
  </si>
  <si>
    <t>100K injonction</t>
  </si>
  <si>
    <t>Sean grievance</t>
  </si>
  <si>
    <t xml:space="preserve">Jillian, prep. Training steward </t>
  </si>
  <si>
    <t>Training, steward prep. Training</t>
  </si>
  <si>
    <t>Tyler, prep. Training steward</t>
  </si>
  <si>
    <t>Tyler, presentation Training steward</t>
  </si>
  <si>
    <t>Training, steward presentation training</t>
  </si>
  <si>
    <t>Chèque #445</t>
  </si>
  <si>
    <t>Chèque #441</t>
  </si>
  <si>
    <t>Chèque #448</t>
  </si>
  <si>
    <t>Chèque #454</t>
  </si>
  <si>
    <t>Chèque #450</t>
  </si>
  <si>
    <t>Chèque #452</t>
  </si>
  <si>
    <t>Chèque #437</t>
  </si>
  <si>
    <t>Chèque #449</t>
  </si>
  <si>
    <t>Chèque #447</t>
  </si>
  <si>
    <t>Chèque #453</t>
  </si>
  <si>
    <t>Chèque #457</t>
  </si>
  <si>
    <t>Chèque #409</t>
  </si>
  <si>
    <t>Chèque #458</t>
  </si>
  <si>
    <t>Chèque #455</t>
  </si>
  <si>
    <t>Chèque #456</t>
  </si>
  <si>
    <t>BLC paiement VISA, conf#103704</t>
  </si>
  <si>
    <t>CQ443</t>
  </si>
  <si>
    <t>CQ445</t>
  </si>
  <si>
    <t>CQ441</t>
  </si>
  <si>
    <t>CQ448</t>
  </si>
  <si>
    <t>CQ454</t>
  </si>
  <si>
    <t>CQ450</t>
  </si>
  <si>
    <t>CQ452</t>
  </si>
  <si>
    <t>CQ437</t>
  </si>
  <si>
    <t>CQ449</t>
  </si>
  <si>
    <t>CQ447</t>
  </si>
  <si>
    <t>Donation, The Dominion Special Issue on Land Defence</t>
  </si>
  <si>
    <t>CQ409</t>
  </si>
  <si>
    <t>CQ455</t>
  </si>
  <si>
    <t>CQ456</t>
  </si>
  <si>
    <t>VISA_7_3</t>
  </si>
  <si>
    <t>VISA_7_4</t>
  </si>
  <si>
    <t>Chèque #444</t>
  </si>
  <si>
    <t>BLC direct - virement: No de confirmation 105013</t>
  </si>
  <si>
    <t>Chèque #451</t>
  </si>
  <si>
    <t>BLC direct - virement: No de confirmation 152446</t>
  </si>
  <si>
    <t>Depot (April)</t>
  </si>
  <si>
    <t>Book for new library</t>
  </si>
  <si>
    <t>CQ453</t>
  </si>
  <si>
    <t>Conference graduate student labour, Tyler</t>
  </si>
  <si>
    <t>CQ457</t>
  </si>
  <si>
    <t>CQ438</t>
  </si>
  <si>
    <t>CQ458</t>
  </si>
  <si>
    <t>CQ444</t>
  </si>
  <si>
    <t>Music for AMURE video, 15$ and Fair</t>
  </si>
  <si>
    <t>CQ451</t>
  </si>
  <si>
    <t>E-trans 105013</t>
  </si>
  <si>
    <t>Project: 15&amp;Fair</t>
  </si>
  <si>
    <t>Project, 15 &amp; Fair</t>
  </si>
  <si>
    <t>Project: 15 &amp; Fair</t>
  </si>
  <si>
    <t>Jillian, presentation Training steward</t>
  </si>
  <si>
    <t>Pay_14</t>
  </si>
  <si>
    <t>Pay_15</t>
  </si>
  <si>
    <t>Pay_16</t>
  </si>
  <si>
    <t>Chèque #460</t>
  </si>
  <si>
    <t>Chèque #442</t>
  </si>
  <si>
    <t>Chèque #446</t>
  </si>
  <si>
    <t>BLC paiement VISA, conf#162152</t>
  </si>
  <si>
    <t>Staples.ca missauga CD</t>
  </si>
  <si>
    <t>CQ442</t>
  </si>
  <si>
    <t>CQ446</t>
  </si>
  <si>
    <t>VISA_8_25</t>
  </si>
  <si>
    <t>Pay_17</t>
  </si>
  <si>
    <t>Depot (Mai)</t>
  </si>
  <si>
    <t>BLC paiement VISA, conf#194950</t>
  </si>
  <si>
    <t>Tim Horton 2593</t>
  </si>
  <si>
    <t>E-trans 152446</t>
  </si>
  <si>
    <t>CQ460</t>
  </si>
  <si>
    <t>VISA_9_12</t>
  </si>
  <si>
    <t>VISA_9_16</t>
  </si>
  <si>
    <t>Pay_18</t>
  </si>
  <si>
    <t>BLC paiement VISA, conf#152255</t>
  </si>
  <si>
    <t>Java-U montreal CD</t>
  </si>
  <si>
    <t>Fee_5</t>
  </si>
  <si>
    <t>Café bargainning</t>
  </si>
  <si>
    <t>VISA_9_30</t>
  </si>
  <si>
    <t>Fee_6</t>
  </si>
  <si>
    <t>Pay_19</t>
  </si>
  <si>
    <t>Les 2 totals diffère à cause paye #19 non distribué</t>
  </si>
  <si>
    <t>Chèque #474</t>
  </si>
  <si>
    <t>Chèque #471</t>
  </si>
  <si>
    <t>Chèque #473</t>
  </si>
  <si>
    <t>Chèque #472</t>
  </si>
  <si>
    <t>Chèque #466</t>
  </si>
  <si>
    <t>Chèque #468</t>
  </si>
  <si>
    <t>Chèque #461</t>
  </si>
  <si>
    <t>Chèque #464</t>
  </si>
  <si>
    <t>Chèque #463</t>
  </si>
  <si>
    <t>Chèque #476</t>
  </si>
  <si>
    <t>Chèque #467</t>
  </si>
  <si>
    <t>Chèque #478</t>
  </si>
  <si>
    <t>Chèque #465</t>
  </si>
  <si>
    <t>BLC paiement VISA, conf#153754</t>
  </si>
  <si>
    <t>CQ474</t>
  </si>
  <si>
    <t>VISA_10_3</t>
  </si>
  <si>
    <t>CQ471</t>
  </si>
  <si>
    <t>VISA_10_4</t>
  </si>
  <si>
    <t>CQ473</t>
  </si>
  <si>
    <t>CQ472</t>
  </si>
  <si>
    <t>Radia, Board</t>
  </si>
  <si>
    <t>Radia, committee</t>
  </si>
  <si>
    <t>Radia, steward</t>
  </si>
  <si>
    <t>CQ466</t>
  </si>
  <si>
    <t>CQ468</t>
  </si>
  <si>
    <t>CQ461</t>
  </si>
  <si>
    <t>CQ464</t>
  </si>
  <si>
    <t>CQ463</t>
  </si>
  <si>
    <t>Benoit, committee</t>
  </si>
  <si>
    <t>CQ476</t>
  </si>
  <si>
    <t>CQ467</t>
  </si>
  <si>
    <t>CQ465</t>
  </si>
  <si>
    <t>Tyler, CGEU conference</t>
  </si>
  <si>
    <t>CQ478</t>
  </si>
  <si>
    <t>Union meetings</t>
  </si>
  <si>
    <t>Chèque #469</t>
  </si>
  <si>
    <t>Depot (Extra May, Extra June, Full July)</t>
  </si>
  <si>
    <t>BLC paiement VISA, conf#193627</t>
  </si>
  <si>
    <t>WPCHRG.com</t>
  </si>
  <si>
    <t>Wordpress redirection</t>
  </si>
  <si>
    <t>CQ469</t>
  </si>
  <si>
    <t>VISA_10_19</t>
  </si>
  <si>
    <t>VISA_10_24</t>
  </si>
  <si>
    <t>Chèque #480</t>
  </si>
  <si>
    <t>BLC paiement VISA, conf#192016</t>
  </si>
  <si>
    <t>Magasin CDN Tire #00234</t>
  </si>
  <si>
    <t>Vua sandwich</t>
  </si>
  <si>
    <t>Metro ave du parc #2359</t>
  </si>
  <si>
    <t>CQ480</t>
  </si>
  <si>
    <t xml:space="preserve">Heater </t>
  </si>
  <si>
    <t>VISA_10_26</t>
  </si>
  <si>
    <t>Fee_7</t>
  </si>
  <si>
    <t>Pay_20</t>
  </si>
  <si>
    <t>Pay_21</t>
  </si>
  <si>
    <t>Fee_8</t>
  </si>
  <si>
    <t>Pay_22</t>
  </si>
  <si>
    <t>Fee_9</t>
  </si>
  <si>
    <t>Chèque #485</t>
  </si>
  <si>
    <t>Chèque #481</t>
  </si>
  <si>
    <t>Chèque #486</t>
  </si>
  <si>
    <t>Chèque #488</t>
  </si>
  <si>
    <t>BLC paiement VISA, conf#195807</t>
  </si>
  <si>
    <t>Chèque #484</t>
  </si>
  <si>
    <t>Chèque #483</t>
  </si>
  <si>
    <t>Chèque #479</t>
  </si>
  <si>
    <t>Chèque #496</t>
  </si>
  <si>
    <t>Depot (Aout)</t>
  </si>
  <si>
    <t>BLC paiement VISA, conf#193650</t>
  </si>
  <si>
    <t>Amazon *Marketplce CA</t>
  </si>
  <si>
    <t>Amazon.ca</t>
  </si>
  <si>
    <t>CQ481</t>
  </si>
  <si>
    <t>Solidarity for Amuse strike</t>
  </si>
  <si>
    <t>CQ485</t>
  </si>
  <si>
    <t>CQ486</t>
  </si>
  <si>
    <t>Jing, board</t>
  </si>
  <si>
    <t>Jing, steward</t>
  </si>
  <si>
    <t>Training, steward site campain</t>
  </si>
  <si>
    <t>CQ488</t>
  </si>
  <si>
    <t>CQ484</t>
  </si>
  <si>
    <t>CQ483</t>
  </si>
  <si>
    <t>CQ496</t>
  </si>
  <si>
    <t>VISA_11_23</t>
  </si>
  <si>
    <t>Pile</t>
  </si>
  <si>
    <t>VISA_10_31</t>
  </si>
  <si>
    <t>VISA_11_1</t>
  </si>
  <si>
    <t>VISA_11_7</t>
  </si>
  <si>
    <t>McGill post-Doc dues</t>
  </si>
  <si>
    <t>Revenue, mcgill post-doc dues</t>
  </si>
  <si>
    <t>Munaca 15 &amp; Fair reimbursement</t>
  </si>
  <si>
    <t>Revenue, Munaca 15 &amp; Fair reimbursement</t>
  </si>
  <si>
    <t>Solidarity fund</t>
  </si>
  <si>
    <t>Solidarity fund, 2015</t>
  </si>
  <si>
    <t>Software to convert scanned text into excel sheet</t>
  </si>
  <si>
    <t>CQ479</t>
  </si>
  <si>
    <t>Battery charger for office</t>
  </si>
  <si>
    <t>VISA_11_23A</t>
  </si>
  <si>
    <t>Depot (June), see "deposit_oct_6" file</t>
  </si>
  <si>
    <t>Depot (April), see "deposit_aug_23" file</t>
  </si>
  <si>
    <t>Pay_23</t>
  </si>
  <si>
    <t>Chèque #489</t>
  </si>
  <si>
    <t>Chèque #493</t>
  </si>
  <si>
    <t>Chèque #459</t>
  </si>
  <si>
    <t>Chèque #492</t>
  </si>
  <si>
    <t>Chèque #482</t>
  </si>
  <si>
    <t>Chèque #494</t>
  </si>
  <si>
    <t>Chèque #495</t>
  </si>
  <si>
    <t>Chèque #491</t>
  </si>
  <si>
    <t>BLC paiement VISA, conf#144600</t>
  </si>
  <si>
    <t>CQ489</t>
  </si>
  <si>
    <t>CQ493</t>
  </si>
  <si>
    <t>RadFrosh 2015</t>
  </si>
  <si>
    <t>CQ459</t>
  </si>
  <si>
    <t>CQ492</t>
  </si>
  <si>
    <t>CQ482</t>
  </si>
  <si>
    <t>CQ494</t>
  </si>
  <si>
    <t>CQ495</t>
  </si>
  <si>
    <t>CQ491</t>
  </si>
  <si>
    <t>Pay_24</t>
  </si>
  <si>
    <t>Chèque #490</t>
  </si>
  <si>
    <t>BLC direct - virement: No de confirmation 150153</t>
  </si>
  <si>
    <t>Chèque #497</t>
  </si>
  <si>
    <t>BLC direct - virement: No de confirmation 125544</t>
  </si>
  <si>
    <t>Depot (Sept.)</t>
  </si>
  <si>
    <t>BLC paiement VISA, conf#154749</t>
  </si>
  <si>
    <t>CQ490</t>
  </si>
  <si>
    <t>Pay_25</t>
  </si>
  <si>
    <t>Pay_26</t>
  </si>
  <si>
    <t>Fee_10</t>
  </si>
  <si>
    <t>VISA_11_2</t>
  </si>
  <si>
    <t>VISA_12_5</t>
  </si>
  <si>
    <t>E-trans 150153</t>
  </si>
  <si>
    <t>Project, 15 &amp; Fair for AMUSE</t>
  </si>
  <si>
    <t>15$fair</t>
  </si>
  <si>
    <t>15$fair, for AMUSE</t>
  </si>
  <si>
    <t>CQ497</t>
  </si>
  <si>
    <t>E-trans 125544</t>
  </si>
  <si>
    <t>Reimbursement E-trans 150153</t>
  </si>
  <si>
    <t>CQ_Dues</t>
  </si>
  <si>
    <t>500$</t>
  </si>
  <si>
    <t>750$ for FY2015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</si>
</sst>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$-1009]* #,##0.00_-;\-[$$-1009]* #,##0.00_-;_-[$$-1009]* &quot;-&quot;??_-;_-@_-"/>
  </numFmts>
  <fonts count="37" x14ac:knownFonts="1">
    <font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11"/>
      <color theme="0" tint="-0.249977111117893"/>
      <name val="Calibri"/>
      <scheme val="minor"/>
    </font>
    <font>
      <sz val="11"/>
      <color rgb="FFFF0000"/>
      <name val="Calibri"/>
      <scheme val="minor"/>
    </font>
    <font>
      <sz val="11"/>
      <color rgb="FF008000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5"/>
      <color theme="4" tint="-0.499984740745262"/>
      <name val="Cambria"/>
      <family val="2"/>
      <scheme val="major"/>
    </font>
    <font>
      <b/>
      <sz val="12"/>
      <color indexed="63"/>
      <name val="Arial"/>
      <family val="2"/>
    </font>
    <font>
      <sz val="12"/>
      <name val="Calibri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scheme val="minor"/>
    </font>
    <font>
      <sz val="12"/>
      <color indexed="9"/>
      <name val="Arial"/>
      <family val="2"/>
    </font>
    <font>
      <vertAlign val="superscript"/>
      <sz val="12"/>
      <name val="Calibri"/>
      <scheme val="minor"/>
    </font>
    <font>
      <u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  <font>
      <sz val="8"/>
      <color theme="1"/>
      <name val="Calibri"/>
      <scheme val="minor"/>
    </font>
    <font>
      <sz val="20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11"/>
      <color theme="1"/>
      <name val="Calibri (Body)"/>
    </font>
    <font>
      <sz val="20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0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6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16" fillId="0" borderId="0" applyFon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7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2" fillId="0" borderId="0" xfId="0" applyFont="1"/>
    <xf numFmtId="43" fontId="4" fillId="0" borderId="1" xfId="0" applyNumberFormat="1" applyFont="1" applyBorder="1"/>
    <xf numFmtId="14" fontId="5" fillId="0" borderId="0" xfId="0" applyNumberFormat="1" applyFont="1"/>
    <xf numFmtId="0" fontId="5" fillId="0" borderId="0" xfId="0" applyFont="1"/>
    <xf numFmtId="43" fontId="7" fillId="0" borderId="0" xfId="0" applyNumberFormat="1" applyFont="1" applyBorder="1"/>
    <xf numFmtId="0" fontId="8" fillId="0" borderId="0" xfId="0" applyFont="1"/>
    <xf numFmtId="14" fontId="8" fillId="0" borderId="0" xfId="0" applyNumberFormat="1" applyFont="1"/>
    <xf numFmtId="43" fontId="3" fillId="0" borderId="2" xfId="0" applyNumberFormat="1" applyFont="1" applyBorder="1"/>
    <xf numFmtId="43" fontId="6" fillId="0" borderId="3" xfId="0" applyNumberFormat="1" applyFont="1" applyBorder="1"/>
    <xf numFmtId="43" fontId="3" fillId="0" borderId="1" xfId="0" applyNumberFormat="1" applyFont="1" applyBorder="1"/>
    <xf numFmtId="43" fontId="6" fillId="0" borderId="0" xfId="0" applyNumberFormat="1" applyFont="1" applyBorder="1"/>
    <xf numFmtId="164" fontId="1" fillId="0" borderId="4" xfId="0" applyNumberFormat="1" applyFont="1" applyBorder="1"/>
    <xf numFmtId="164" fontId="5" fillId="0" borderId="5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14" fontId="9" fillId="0" borderId="0" xfId="0" applyNumberFormat="1" applyFont="1"/>
    <xf numFmtId="0" fontId="9" fillId="0" borderId="0" xfId="0" applyFont="1"/>
    <xf numFmtId="164" fontId="9" fillId="0" borderId="5" xfId="0" applyNumberFormat="1" applyFont="1" applyBorder="1"/>
    <xf numFmtId="0" fontId="8" fillId="0" borderId="5" xfId="0" applyFont="1" applyBorder="1"/>
    <xf numFmtId="43" fontId="6" fillId="0" borderId="0" xfId="0" applyNumberFormat="1" applyFont="1"/>
    <xf numFmtId="43" fontId="7" fillId="0" borderId="0" xfId="0" applyNumberFormat="1" applyFont="1"/>
    <xf numFmtId="0" fontId="8" fillId="3" borderId="0" xfId="0" applyFont="1" applyFill="1"/>
    <xf numFmtId="14" fontId="8" fillId="3" borderId="0" xfId="0" applyNumberFormat="1" applyFont="1" applyFill="1"/>
    <xf numFmtId="0" fontId="12" fillId="0" borderId="0" xfId="0" applyFont="1"/>
    <xf numFmtId="0" fontId="12" fillId="0" borderId="0" xfId="0" applyFont="1" applyFill="1"/>
    <xf numFmtId="38" fontId="20" fillId="0" borderId="0" xfId="29" applyFont="1" applyFill="1" applyBorder="1" applyProtection="1"/>
    <xf numFmtId="43" fontId="15" fillId="4" borderId="0" xfId="29" applyNumberFormat="1" applyFont="1" applyFill="1" applyBorder="1" applyAlignment="1" applyProtection="1">
      <alignment horizontal="center"/>
    </xf>
    <xf numFmtId="38" fontId="20" fillId="0" borderId="0" xfId="29" applyFont="1" applyFill="1" applyBorder="1" applyProtection="1">
      <protection locked="0"/>
    </xf>
    <xf numFmtId="38" fontId="21" fillId="0" borderId="0" xfId="29" applyFont="1" applyFill="1" applyBorder="1" applyAlignment="1" applyProtection="1">
      <alignment horizontal="left"/>
      <protection locked="0"/>
    </xf>
    <xf numFmtId="43" fontId="20" fillId="0" borderId="0" xfId="29" applyNumberFormat="1" applyFont="1" applyBorder="1" applyAlignment="1" applyProtection="1">
      <alignment horizontal="center"/>
    </xf>
    <xf numFmtId="43" fontId="20" fillId="0" borderId="0" xfId="29" applyNumberFormat="1" applyFont="1" applyFill="1" applyBorder="1" applyAlignment="1" applyProtection="1">
      <alignment horizontal="center"/>
      <protection locked="0"/>
    </xf>
    <xf numFmtId="38" fontId="22" fillId="0" borderId="6" xfId="29" applyFont="1" applyFill="1" applyBorder="1" applyAlignment="1" applyProtection="1">
      <alignment horizontal="left"/>
      <protection locked="0"/>
    </xf>
    <xf numFmtId="38" fontId="20" fillId="0" borderId="6" xfId="29" applyFont="1" applyFill="1" applyBorder="1" applyProtection="1"/>
    <xf numFmtId="38" fontId="22" fillId="0" borderId="0" xfId="29" applyFont="1" applyFill="1" applyBorder="1" applyAlignment="1" applyProtection="1">
      <alignment horizontal="left"/>
      <protection locked="0"/>
    </xf>
    <xf numFmtId="38" fontId="20" fillId="0" borderId="0" xfId="29" applyFont="1" applyFill="1" applyBorder="1" applyAlignment="1" applyProtection="1">
      <alignment horizontal="left"/>
      <protection locked="0"/>
    </xf>
    <xf numFmtId="38" fontId="20" fillId="4" borderId="0" xfId="29" applyFont="1" applyFill="1" applyBorder="1" applyProtection="1"/>
    <xf numFmtId="38" fontId="13" fillId="0" borderId="0" xfId="29" applyFont="1" applyFill="1" applyBorder="1" applyAlignment="1" applyProtection="1">
      <protection locked="0"/>
    </xf>
    <xf numFmtId="38" fontId="24" fillId="0" borderId="0" xfId="29" applyFont="1" applyFill="1" applyBorder="1" applyAlignment="1">
      <alignment horizontal="left"/>
    </xf>
    <xf numFmtId="38" fontId="20" fillId="0" borderId="0" xfId="29" applyFont="1" applyBorder="1" applyAlignment="1" applyProtection="1">
      <alignment horizontal="left"/>
    </xf>
    <xf numFmtId="38" fontId="20" fillId="0" borderId="0" xfId="29" applyFont="1" applyBorder="1" applyProtection="1"/>
    <xf numFmtId="43" fontId="0" fillId="0" borderId="0" xfId="0" applyNumberFormat="1"/>
    <xf numFmtId="38" fontId="20" fillId="0" borderId="0" xfId="29" applyFont="1" applyFill="1" applyBorder="1" applyAlignment="1" applyProtection="1">
      <alignment horizontal="left"/>
    </xf>
    <xf numFmtId="43" fontId="20" fillId="0" borderId="0" xfId="29" applyNumberFormat="1" applyFont="1" applyFill="1" applyBorder="1" applyAlignment="1" applyProtection="1">
      <alignment horizontal="center"/>
    </xf>
    <xf numFmtId="38" fontId="20" fillId="0" borderId="6" xfId="29" applyFont="1" applyBorder="1" applyAlignment="1" applyProtection="1">
      <alignment horizontal="left"/>
    </xf>
    <xf numFmtId="38" fontId="20" fillId="0" borderId="6" xfId="29" applyFont="1" applyBorder="1" applyProtection="1"/>
    <xf numFmtId="0" fontId="14" fillId="0" borderId="0" xfId="0" applyFont="1"/>
    <xf numFmtId="0" fontId="26" fillId="0" borderId="0" xfId="0" applyFont="1"/>
    <xf numFmtId="0" fontId="0" fillId="0" borderId="0" xfId="0" quotePrefix="1"/>
    <xf numFmtId="0" fontId="28" fillId="0" borderId="0" xfId="0" applyFont="1"/>
    <xf numFmtId="14" fontId="0" fillId="0" borderId="0" xfId="0" applyNumberFormat="1"/>
    <xf numFmtId="0" fontId="14" fillId="0" borderId="0" xfId="0" applyFont="1" applyBorder="1"/>
    <xf numFmtId="0" fontId="0" fillId="0" borderId="0" xfId="0" applyBorder="1"/>
    <xf numFmtId="38" fontId="22" fillId="0" borderId="7" xfId="0" applyNumberFormat="1" applyFont="1" applyBorder="1" applyAlignment="1" applyProtection="1">
      <alignment horizontal="left"/>
      <protection locked="0"/>
    </xf>
    <xf numFmtId="0" fontId="14" fillId="0" borderId="7" xfId="0" applyFont="1" applyBorder="1"/>
    <xf numFmtId="38" fontId="23" fillId="0" borderId="11" xfId="29" applyFont="1" applyBorder="1" applyAlignment="1" applyProtection="1"/>
    <xf numFmtId="0" fontId="30" fillId="0" borderId="13" xfId="0" applyFont="1" applyBorder="1" applyAlignment="1"/>
    <xf numFmtId="0" fontId="30" fillId="0" borderId="3" xfId="0" applyFont="1" applyBorder="1"/>
    <xf numFmtId="0" fontId="0" fillId="0" borderId="5" xfId="0" applyBorder="1"/>
    <xf numFmtId="0" fontId="30" fillId="0" borderId="13" xfId="0" applyFont="1" applyBorder="1"/>
    <xf numFmtId="38" fontId="23" fillId="0" borderId="11" xfId="29" applyFont="1" applyBorder="1" applyAlignment="1" applyProtection="1">
      <alignment horizontal="left"/>
    </xf>
    <xf numFmtId="0" fontId="14" fillId="0" borderId="11" xfId="0" applyFont="1" applyFill="1" applyBorder="1"/>
    <xf numFmtId="38" fontId="23" fillId="0" borderId="3" xfId="29" applyFont="1" applyBorder="1" applyAlignment="1" applyProtection="1">
      <alignment horizontal="left"/>
    </xf>
    <xf numFmtId="0" fontId="30" fillId="0" borderId="3" xfId="0" applyFont="1" applyFill="1" applyBorder="1"/>
    <xf numFmtId="0" fontId="14" fillId="0" borderId="13" xfId="0" applyFont="1" applyBorder="1"/>
    <xf numFmtId="0" fontId="14" fillId="0" borderId="7" xfId="0" applyFont="1" applyFill="1" applyBorder="1"/>
    <xf numFmtId="38" fontId="23" fillId="0" borderId="7" xfId="29" applyFont="1" applyBorder="1" applyAlignment="1" applyProtection="1">
      <alignment horizontal="left"/>
    </xf>
    <xf numFmtId="38" fontId="23" fillId="0" borderId="11" xfId="29" applyFont="1" applyFill="1" applyBorder="1" applyAlignment="1" applyProtection="1">
      <alignment horizontal="left"/>
    </xf>
    <xf numFmtId="38" fontId="31" fillId="0" borderId="13" xfId="29" applyFont="1" applyFill="1" applyBorder="1" applyAlignment="1" applyProtection="1">
      <alignment horizontal="left"/>
    </xf>
    <xf numFmtId="38" fontId="23" fillId="0" borderId="8" xfId="29" applyFont="1" applyBorder="1" applyAlignment="1" applyProtection="1">
      <alignment horizontal="left"/>
    </xf>
    <xf numFmtId="0" fontId="14" fillId="0" borderId="11" xfId="0" applyFont="1" applyBorder="1"/>
    <xf numFmtId="0" fontId="30" fillId="0" borderId="3" xfId="0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38" fontId="23" fillId="0" borderId="15" xfId="29" applyFont="1" applyBorder="1" applyAlignment="1" applyProtection="1"/>
    <xf numFmtId="0" fontId="30" fillId="0" borderId="16" xfId="0" applyFont="1" applyBorder="1" applyAlignment="1"/>
    <xf numFmtId="0" fontId="0" fillId="0" borderId="0" xfId="0" applyAlignment="1">
      <alignment horizontal="center" vertical="center"/>
    </xf>
    <xf numFmtId="0" fontId="0" fillId="6" borderId="0" xfId="0" applyFill="1"/>
    <xf numFmtId="0" fontId="30" fillId="6" borderId="3" xfId="0" applyFont="1" applyFill="1" applyBorder="1" applyAlignment="1">
      <alignment horizontal="left"/>
    </xf>
    <xf numFmtId="0" fontId="14" fillId="0" borderId="15" xfId="0" applyFont="1" applyBorder="1"/>
    <xf numFmtId="4" fontId="0" fillId="6" borderId="0" xfId="0" applyNumberFormat="1" applyFill="1"/>
    <xf numFmtId="0" fontId="30" fillId="0" borderId="17" xfId="0" applyFont="1" applyBorder="1"/>
    <xf numFmtId="0" fontId="30" fillId="0" borderId="16" xfId="0" applyFont="1" applyBorder="1"/>
    <xf numFmtId="0" fontId="30" fillId="0" borderId="17" xfId="0" applyFont="1" applyFill="1" applyBorder="1"/>
    <xf numFmtId="4" fontId="14" fillId="0" borderId="7" xfId="0" applyNumberFormat="1" applyFont="1" applyBorder="1"/>
    <xf numFmtId="4" fontId="0" fillId="0" borderId="7" xfId="0" applyNumberFormat="1" applyBorder="1"/>
    <xf numFmtId="4" fontId="23" fillId="0" borderId="15" xfId="29" applyNumberFormat="1" applyFont="1" applyBorder="1" applyAlignment="1" applyProtection="1"/>
    <xf numFmtId="4" fontId="30" fillId="0" borderId="16" xfId="0" applyNumberFormat="1" applyFont="1" applyBorder="1" applyAlignment="1"/>
    <xf numFmtId="4" fontId="30" fillId="0" borderId="17" xfId="0" applyNumberFormat="1" applyFont="1" applyBorder="1"/>
    <xf numFmtId="4" fontId="30" fillId="0" borderId="16" xfId="0" applyNumberFormat="1" applyFont="1" applyBorder="1"/>
    <xf numFmtId="4" fontId="0" fillId="0" borderId="15" xfId="0" applyNumberFormat="1" applyBorder="1"/>
    <xf numFmtId="4" fontId="0" fillId="0" borderId="17" xfId="0" applyNumberFormat="1" applyBorder="1"/>
    <xf numFmtId="4" fontId="0" fillId="0" borderId="16" xfId="0" applyNumberFormat="1" applyBorder="1"/>
    <xf numFmtId="4" fontId="14" fillId="0" borderId="15" xfId="0" applyNumberFormat="1" applyFont="1" applyBorder="1"/>
    <xf numFmtId="4" fontId="30" fillId="0" borderId="17" xfId="0" applyNumberFormat="1" applyFont="1" applyFill="1" applyBorder="1"/>
    <xf numFmtId="4" fontId="0" fillId="0" borderId="17" xfId="0" applyNumberFormat="1" applyFill="1" applyBorder="1"/>
    <xf numFmtId="4" fontId="0" fillId="0" borderId="0" xfId="0" applyNumberFormat="1"/>
    <xf numFmtId="0" fontId="0" fillId="7" borderId="17" xfId="0" applyFill="1" applyBorder="1"/>
    <xf numFmtId="0" fontId="14" fillId="0" borderId="3" xfId="0" applyFont="1" applyBorder="1"/>
    <xf numFmtId="0" fontId="30" fillId="7" borderId="17" xfId="0" applyFont="1" applyFill="1" applyBorder="1"/>
    <xf numFmtId="0" fontId="29" fillId="3" borderId="0" xfId="0" applyFont="1" applyFill="1" applyBorder="1" applyAlignment="1">
      <alignment horizontal="center"/>
    </xf>
    <xf numFmtId="4" fontId="14" fillId="0" borderId="0" xfId="0" applyNumberFormat="1" applyFont="1" applyBorder="1"/>
    <xf numFmtId="4" fontId="0" fillId="0" borderId="0" xfId="0" applyNumberFormat="1" applyBorder="1"/>
    <xf numFmtId="0" fontId="29" fillId="5" borderId="0" xfId="0" applyFont="1" applyFill="1" applyBorder="1" applyAlignment="1">
      <alignment horizontal="center"/>
    </xf>
    <xf numFmtId="4" fontId="23" fillId="0" borderId="0" xfId="29" applyNumberFormat="1" applyFont="1" applyBorder="1" applyAlignment="1" applyProtection="1"/>
    <xf numFmtId="4" fontId="30" fillId="0" borderId="0" xfId="0" applyNumberFormat="1" applyFont="1" applyBorder="1" applyAlignment="1"/>
    <xf numFmtId="4" fontId="30" fillId="0" borderId="0" xfId="0" applyNumberFormat="1" applyFont="1" applyBorder="1"/>
    <xf numFmtId="4" fontId="30" fillId="0" borderId="0" xfId="0" applyNumberFormat="1" applyFont="1" applyFill="1" applyBorder="1"/>
    <xf numFmtId="4" fontId="0" fillId="0" borderId="0" xfId="0" applyNumberFormat="1" applyFill="1" applyBorder="1"/>
    <xf numFmtId="43" fontId="23" fillId="0" borderId="10" xfId="29" applyNumberFormat="1" applyFont="1" applyFill="1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43" fontId="14" fillId="0" borderId="10" xfId="0" applyNumberFormat="1" applyFont="1" applyBorder="1"/>
    <xf numFmtId="43" fontId="0" fillId="0" borderId="5" xfId="0" applyNumberFormat="1" applyBorder="1"/>
    <xf numFmtId="0" fontId="29" fillId="3" borderId="8" xfId="0" applyFont="1" applyFill="1" applyBorder="1" applyAlignment="1">
      <alignment horizontal="center"/>
    </xf>
    <xf numFmtId="4" fontId="29" fillId="3" borderId="9" xfId="0" applyNumberFormat="1" applyFont="1" applyFill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23" fillId="0" borderId="15" xfId="29" applyNumberFormat="1" applyFont="1" applyBorder="1" applyAlignment="1" applyProtection="1">
      <alignment horizontal="center" vertical="center"/>
    </xf>
    <xf numFmtId="4" fontId="30" fillId="0" borderId="16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0" fillId="7" borderId="17" xfId="0" applyNumberFormat="1" applyFill="1" applyBorder="1" applyAlignment="1">
      <alignment horizontal="center" vertical="center"/>
    </xf>
    <xf numFmtId="4" fontId="30" fillId="0" borderId="17" xfId="0" applyNumberFormat="1" applyFont="1" applyFill="1" applyBorder="1" applyAlignment="1">
      <alignment horizontal="center" vertical="center"/>
    </xf>
    <xf numFmtId="4" fontId="30" fillId="7" borderId="17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7" borderId="0" xfId="0" applyNumberFormat="1" applyFill="1"/>
    <xf numFmtId="4" fontId="0" fillId="0" borderId="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/>
    <xf numFmtId="4" fontId="0" fillId="0" borderId="11" xfId="0" applyNumberFormat="1" applyBorder="1"/>
    <xf numFmtId="4" fontId="0" fillId="7" borderId="3" xfId="0" applyNumberFormat="1" applyFill="1" applyBorder="1"/>
    <xf numFmtId="0" fontId="32" fillId="0" borderId="0" xfId="0" applyFont="1" applyFill="1"/>
    <xf numFmtId="0" fontId="0" fillId="8" borderId="0" xfId="0" applyFill="1"/>
    <xf numFmtId="38" fontId="22" fillId="0" borderId="16" xfId="0" applyNumberFormat="1" applyFont="1" applyBorder="1" applyAlignment="1" applyProtection="1">
      <alignment horizontal="left"/>
      <protection locked="0"/>
    </xf>
    <xf numFmtId="0" fontId="34" fillId="0" borderId="16" xfId="0" applyFont="1" applyBorder="1"/>
    <xf numFmtId="38" fontId="23" fillId="0" borderId="3" xfId="0" applyNumberFormat="1" applyFont="1" applyBorder="1"/>
    <xf numFmtId="0" fontId="35" fillId="0" borderId="13" xfId="0" applyFont="1" applyBorder="1"/>
    <xf numFmtId="0" fontId="35" fillId="0" borderId="16" xfId="0" applyFont="1" applyBorder="1"/>
    <xf numFmtId="0" fontId="35" fillId="0" borderId="3" xfId="0" applyFont="1" applyBorder="1"/>
    <xf numFmtId="38" fontId="23" fillId="0" borderId="3" xfId="0" applyNumberFormat="1" applyFont="1" applyBorder="1" applyAlignment="1">
      <alignment horizontal="left"/>
    </xf>
    <xf numFmtId="0" fontId="34" fillId="0" borderId="3" xfId="0" applyFont="1" applyBorder="1"/>
    <xf numFmtId="38" fontId="23" fillId="0" borderId="16" xfId="0" applyNumberFormat="1" applyFont="1" applyBorder="1" applyAlignment="1">
      <alignment horizontal="left"/>
    </xf>
    <xf numFmtId="38" fontId="31" fillId="0" borderId="13" xfId="0" applyNumberFormat="1" applyFont="1" applyBorder="1" applyAlignment="1">
      <alignment horizontal="left"/>
    </xf>
    <xf numFmtId="38" fontId="23" fillId="0" borderId="13" xfId="0" applyNumberFormat="1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0" fillId="2" borderId="0" xfId="0" applyFill="1"/>
    <xf numFmtId="4" fontId="34" fillId="0" borderId="14" xfId="0" applyNumberFormat="1" applyFont="1" applyBorder="1"/>
    <xf numFmtId="4" fontId="23" fillId="0" borderId="17" xfId="0" applyNumberFormat="1" applyFont="1" applyBorder="1"/>
    <xf numFmtId="4" fontId="35" fillId="0" borderId="16" xfId="0" applyNumberFormat="1" applyFont="1" applyBorder="1"/>
    <xf numFmtId="4" fontId="35" fillId="0" borderId="17" xfId="0" applyNumberFormat="1" applyFont="1" applyBorder="1"/>
    <xf numFmtId="4" fontId="34" fillId="0" borderId="17" xfId="0" applyNumberFormat="1" applyFont="1" applyBorder="1"/>
    <xf numFmtId="4" fontId="36" fillId="11" borderId="17" xfId="0" applyNumberFormat="1" applyFont="1" applyFill="1" applyBorder="1"/>
    <xf numFmtId="4" fontId="35" fillId="11" borderId="17" xfId="0" applyNumberFormat="1" applyFont="1" applyFill="1" applyBorder="1"/>
    <xf numFmtId="4" fontId="35" fillId="0" borderId="14" xfId="0" applyNumberFormat="1" applyFont="1" applyBorder="1"/>
    <xf numFmtId="4" fontId="34" fillId="0" borderId="16" xfId="0" applyNumberFormat="1" applyFont="1" applyBorder="1"/>
    <xf numFmtId="4" fontId="0" fillId="8" borderId="0" xfId="0" applyNumberFormat="1" applyFill="1"/>
    <xf numFmtId="0" fontId="35" fillId="6" borderId="3" xfId="0" applyFont="1" applyFill="1" applyBorder="1" applyAlignment="1">
      <alignment horizontal="left"/>
    </xf>
    <xf numFmtId="4" fontId="0" fillId="2" borderId="0" xfId="0" applyNumberFormat="1" applyFill="1"/>
    <xf numFmtId="14" fontId="8" fillId="12" borderId="0" xfId="0" applyNumberFormat="1" applyFont="1" applyFill="1"/>
    <xf numFmtId="164" fontId="9" fillId="0" borderId="0" xfId="0" applyNumberFormat="1" applyFont="1" applyBorder="1"/>
    <xf numFmtId="0" fontId="9" fillId="0" borderId="0" xfId="0" applyNumberFormat="1" applyFont="1" applyBorder="1"/>
    <xf numFmtId="14" fontId="8" fillId="0" borderId="0" xfId="0" applyNumberFormat="1" applyFont="1" applyFill="1"/>
    <xf numFmtId="14" fontId="0" fillId="2" borderId="0" xfId="0" applyNumberFormat="1" applyFill="1"/>
    <xf numFmtId="4" fontId="0" fillId="0" borderId="0" xfId="0" applyNumberFormat="1" applyFill="1"/>
    <xf numFmtId="0" fontId="0" fillId="0" borderId="0" xfId="0" applyFill="1"/>
    <xf numFmtId="40" fontId="0" fillId="0" borderId="0" xfId="0" applyNumberFormat="1" applyFill="1"/>
    <xf numFmtId="14" fontId="0" fillId="0" borderId="0" xfId="0" applyNumberFormat="1" applyFill="1"/>
    <xf numFmtId="4" fontId="20" fillId="0" borderId="15" xfId="29" applyNumberFormat="1" applyFont="1" applyBorder="1" applyAlignment="1" applyProtection="1"/>
    <xf numFmtId="4" fontId="0" fillId="7" borderId="17" xfId="0" applyNumberFormat="1" applyFill="1" applyBorder="1"/>
    <xf numFmtId="4" fontId="30" fillId="7" borderId="17" xfId="0" applyNumberFormat="1" applyFont="1" applyFill="1" applyBorder="1"/>
    <xf numFmtId="4" fontId="14" fillId="0" borderId="7" xfId="0" applyNumberFormat="1" applyFont="1" applyFill="1" applyBorder="1"/>
    <xf numFmtId="4" fontId="0" fillId="2" borderId="3" xfId="0" applyNumberFormat="1" applyFill="1" applyBorder="1"/>
    <xf numFmtId="43" fontId="6" fillId="0" borderId="3" xfId="0" applyNumberFormat="1" applyFont="1" applyFill="1" applyBorder="1"/>
    <xf numFmtId="43" fontId="7" fillId="0" borderId="0" xfId="0" applyNumberFormat="1" applyFont="1" applyFill="1" applyBorder="1"/>
    <xf numFmtId="164" fontId="9" fillId="0" borderId="5" xfId="0" applyNumberFormat="1" applyFont="1" applyFill="1" applyBorder="1"/>
    <xf numFmtId="43" fontId="6" fillId="0" borderId="0" xfId="0" applyNumberFormat="1" applyFont="1" applyFill="1"/>
    <xf numFmtId="43" fontId="7" fillId="0" borderId="0" xfId="0" applyNumberFormat="1" applyFont="1" applyFill="1"/>
    <xf numFmtId="14" fontId="0" fillId="3" borderId="0" xfId="0" applyNumberFormat="1" applyFill="1"/>
    <xf numFmtId="0" fontId="0" fillId="3" borderId="0" xfId="0" applyFill="1"/>
    <xf numFmtId="40" fontId="0" fillId="6" borderId="0" xfId="0" applyNumberFormat="1" applyFill="1"/>
    <xf numFmtId="4" fontId="0" fillId="0" borderId="5" xfId="0" applyNumberFormat="1" applyBorder="1"/>
    <xf numFmtId="4" fontId="0" fillId="0" borderId="12" xfId="0" applyNumberFormat="1" applyBorder="1"/>
    <xf numFmtId="38" fontId="0" fillId="0" borderId="5" xfId="0" applyNumberFormat="1" applyBorder="1"/>
    <xf numFmtId="4" fontId="0" fillId="5" borderId="0" xfId="0" applyNumberFormat="1" applyFill="1"/>
    <xf numFmtId="4" fontId="0" fillId="5" borderId="10" xfId="0" applyNumberFormat="1" applyFill="1" applyBorder="1"/>
    <xf numFmtId="4" fontId="0" fillId="13" borderId="0" xfId="0" applyNumberFormat="1" applyFill="1"/>
    <xf numFmtId="4" fontId="0" fillId="13" borderId="10" xfId="0" applyNumberFormat="1" applyFill="1" applyBorder="1"/>
    <xf numFmtId="38" fontId="13" fillId="4" borderId="0" xfId="29" applyFont="1" applyFill="1" applyBorder="1" applyAlignment="1" applyProtection="1">
      <protection locked="0"/>
    </xf>
    <xf numFmtId="38" fontId="17" fillId="0" borderId="0" xfId="29" applyFont="1" applyFill="1" applyBorder="1" applyAlignment="1" applyProtection="1">
      <alignment horizontal="center"/>
      <protection locked="0"/>
    </xf>
    <xf numFmtId="38" fontId="18" fillId="0" borderId="0" xfId="29" applyFont="1" applyFill="1" applyBorder="1" applyAlignment="1" applyProtection="1">
      <alignment horizontal="center"/>
      <protection locked="0"/>
    </xf>
    <xf numFmtId="38" fontId="19" fillId="0" borderId="0" xfId="29" applyFont="1" applyFill="1" applyBorder="1" applyAlignment="1" applyProtection="1">
      <alignment horizontal="center"/>
      <protection locked="0"/>
    </xf>
    <xf numFmtId="38" fontId="20" fillId="0" borderId="0" xfId="29" applyFont="1" applyFill="1" applyBorder="1" applyAlignment="1" applyProtection="1">
      <alignment horizontal="left"/>
      <protection locked="0"/>
    </xf>
    <xf numFmtId="49" fontId="13" fillId="4" borderId="0" xfId="29" applyNumberFormat="1" applyFont="1" applyFill="1" applyBorder="1" applyAlignment="1" applyProtection="1">
      <protection locked="0"/>
    </xf>
    <xf numFmtId="0" fontId="29" fillId="5" borderId="13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29" fillId="5" borderId="9" xfId="0" applyFont="1" applyFill="1" applyBorder="1" applyAlignment="1">
      <alignment horizontal="center"/>
    </xf>
    <xf numFmtId="0" fontId="33" fillId="9" borderId="8" xfId="0" applyFont="1" applyFill="1" applyBorder="1" applyAlignment="1">
      <alignment horizontal="center"/>
    </xf>
    <xf numFmtId="0" fontId="33" fillId="9" borderId="18" xfId="0" applyFont="1" applyFill="1" applyBorder="1" applyAlignment="1">
      <alignment horizontal="center"/>
    </xf>
    <xf numFmtId="0" fontId="33" fillId="10" borderId="8" xfId="0" applyFont="1" applyFill="1" applyBorder="1" applyAlignment="1">
      <alignment horizontal="center"/>
    </xf>
    <xf numFmtId="0" fontId="33" fillId="10" borderId="18" xfId="0" applyFont="1" applyFill="1" applyBorder="1" applyAlignment="1">
      <alignment horizontal="center"/>
    </xf>
  </cellXfs>
  <cellStyles count="36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Normal" xfId="0" builtinId="0"/>
    <cellStyle name="Normal 2" xfId="2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topLeftCell="A435" workbookViewId="0">
      <selection activeCell="E464" sqref="E464"/>
    </sheetView>
  </sheetViews>
  <sheetFormatPr baseColWidth="10" defaultRowHeight="14" x14ac:dyDescent="0"/>
  <cols>
    <col min="1" max="1" width="10.83203125" style="9" customWidth="1"/>
    <col min="2" max="2" width="40.83203125" style="8" customWidth="1"/>
    <col min="3" max="3" width="7.5" style="8" customWidth="1"/>
    <col min="4" max="4" width="46" style="8" customWidth="1"/>
    <col min="5" max="5" width="44" style="8" customWidth="1"/>
    <col min="6" max="6" width="13.1640625" style="8" customWidth="1"/>
    <col min="7" max="7" width="9.83203125" style="11" customWidth="1"/>
    <col min="8" max="8" width="9.83203125" style="7" customWidth="1"/>
    <col min="9" max="9" width="12.5" style="22" bestFit="1" customWidth="1"/>
    <col min="10" max="10" width="9.83203125" style="23" customWidth="1"/>
    <col min="11" max="11" width="9.83203125" style="24" customWidth="1"/>
    <col min="12" max="12" width="11" style="22" customWidth="1"/>
    <col min="13" max="16384" width="10.83203125" style="8"/>
  </cols>
  <sheetData>
    <row r="1" spans="1:12" s="2" customFormat="1" ht="76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0" t="s">
        <v>6</v>
      </c>
      <c r="H1" s="4" t="s">
        <v>7</v>
      </c>
      <c r="I1" s="14" t="s">
        <v>8</v>
      </c>
      <c r="J1" s="12" t="s">
        <v>9</v>
      </c>
      <c r="K1" s="4" t="s">
        <v>10</v>
      </c>
      <c r="L1" s="16" t="s">
        <v>8</v>
      </c>
    </row>
    <row r="2" spans="1:12">
      <c r="A2" s="5">
        <v>42005</v>
      </c>
      <c r="B2" s="6" t="s">
        <v>15</v>
      </c>
      <c r="C2" s="6"/>
      <c r="D2" s="6"/>
      <c r="E2" s="6"/>
      <c r="F2" s="6"/>
      <c r="G2" s="11">
        <v>0</v>
      </c>
      <c r="H2" s="7">
        <v>0</v>
      </c>
      <c r="I2" s="15">
        <v>239859.62</v>
      </c>
      <c r="J2" s="13">
        <v>0</v>
      </c>
      <c r="K2" s="7">
        <v>0</v>
      </c>
      <c r="L2" s="15">
        <v>-333.28</v>
      </c>
    </row>
    <row r="3" spans="1:12" s="20" customFormat="1">
      <c r="A3" s="19">
        <v>42371</v>
      </c>
      <c r="B3" s="8" t="s">
        <v>11</v>
      </c>
      <c r="C3" s="20" t="s">
        <v>20</v>
      </c>
      <c r="D3" s="17" t="s">
        <v>12</v>
      </c>
      <c r="E3" s="17" t="s">
        <v>13</v>
      </c>
      <c r="F3" s="18" t="s">
        <v>14</v>
      </c>
      <c r="G3" s="11">
        <v>0</v>
      </c>
      <c r="H3" s="7">
        <v>0</v>
      </c>
      <c r="I3" s="21">
        <f>I2-G3+H3</f>
        <v>239859.62</v>
      </c>
      <c r="J3" s="13">
        <v>55</v>
      </c>
      <c r="K3" s="7">
        <v>0</v>
      </c>
      <c r="L3" s="21">
        <f>L2-J3+K3</f>
        <v>-388.28</v>
      </c>
    </row>
    <row r="4" spans="1:12" s="20" customFormat="1">
      <c r="A4" s="19">
        <v>42375</v>
      </c>
      <c r="B4" s="8" t="s">
        <v>42</v>
      </c>
      <c r="C4" s="20" t="s">
        <v>20</v>
      </c>
      <c r="D4" s="17" t="s">
        <v>43</v>
      </c>
      <c r="E4" s="17" t="s">
        <v>13</v>
      </c>
      <c r="F4" s="18" t="s">
        <v>14</v>
      </c>
      <c r="G4" s="11">
        <v>0</v>
      </c>
      <c r="H4" s="7">
        <v>0</v>
      </c>
      <c r="I4" s="21">
        <f t="shared" ref="I4:I79" si="0">I3-G4+H4</f>
        <v>239859.62</v>
      </c>
      <c r="J4" s="13">
        <v>39.049999999999997</v>
      </c>
      <c r="K4" s="7">
        <v>0</v>
      </c>
      <c r="L4" s="21">
        <f t="shared" ref="L4:L74" si="1">L3-J4+K4</f>
        <v>-427.33</v>
      </c>
    </row>
    <row r="5" spans="1:12" s="20" customFormat="1">
      <c r="A5" s="19">
        <v>42376</v>
      </c>
      <c r="B5" s="8" t="s">
        <v>44</v>
      </c>
      <c r="C5" s="20" t="s">
        <v>20</v>
      </c>
      <c r="D5" s="17" t="s">
        <v>110</v>
      </c>
      <c r="E5" s="17" t="s">
        <v>13</v>
      </c>
      <c r="F5" s="18" t="s">
        <v>95</v>
      </c>
      <c r="G5" s="11">
        <v>0</v>
      </c>
      <c r="H5" s="7">
        <v>0</v>
      </c>
      <c r="I5" s="21">
        <f t="shared" si="0"/>
        <v>239859.62</v>
      </c>
      <c r="J5" s="13">
        <v>23.25</v>
      </c>
      <c r="K5" s="7">
        <v>0</v>
      </c>
      <c r="L5" s="21">
        <f t="shared" si="1"/>
        <v>-450.58</v>
      </c>
    </row>
    <row r="6" spans="1:12">
      <c r="A6" s="9">
        <v>42376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14</v>
      </c>
      <c r="G6" s="11">
        <v>388.28</v>
      </c>
      <c r="H6" s="7">
        <v>0</v>
      </c>
      <c r="I6" s="21">
        <f t="shared" si="0"/>
        <v>239471.34</v>
      </c>
      <c r="J6" s="23">
        <v>0</v>
      </c>
      <c r="K6" s="24">
        <v>388.28</v>
      </c>
      <c r="L6" s="21">
        <f t="shared" si="1"/>
        <v>-62.300000000000011</v>
      </c>
    </row>
    <row r="7" spans="1:12">
      <c r="A7" s="9">
        <v>42380</v>
      </c>
      <c r="B7" s="8" t="s">
        <v>45</v>
      </c>
      <c r="C7" s="8" t="s">
        <v>20</v>
      </c>
      <c r="D7" s="17" t="s">
        <v>96</v>
      </c>
      <c r="E7" s="17" t="s">
        <v>97</v>
      </c>
      <c r="F7" s="17" t="s">
        <v>98</v>
      </c>
      <c r="G7" s="11">
        <v>0</v>
      </c>
      <c r="H7" s="7">
        <v>0</v>
      </c>
      <c r="I7" s="21">
        <f t="shared" si="0"/>
        <v>239471.34</v>
      </c>
      <c r="J7" s="23">
        <v>114.9</v>
      </c>
      <c r="K7" s="24">
        <v>0</v>
      </c>
      <c r="L7" s="21">
        <f t="shared" si="1"/>
        <v>-177.20000000000002</v>
      </c>
    </row>
    <row r="8" spans="1:12">
      <c r="A8" s="9">
        <v>42380</v>
      </c>
      <c r="B8" s="8" t="s">
        <v>21</v>
      </c>
      <c r="C8" s="8" t="s">
        <v>17</v>
      </c>
      <c r="D8" s="8" t="s">
        <v>22</v>
      </c>
      <c r="E8" s="8" t="s">
        <v>23</v>
      </c>
      <c r="F8" s="8" t="s">
        <v>14</v>
      </c>
      <c r="G8" s="11">
        <v>55.04</v>
      </c>
      <c r="H8" s="7">
        <v>0</v>
      </c>
      <c r="I8" s="21">
        <f t="shared" si="0"/>
        <v>239416.3</v>
      </c>
      <c r="J8" s="23">
        <v>0</v>
      </c>
      <c r="K8" s="24">
        <v>0</v>
      </c>
      <c r="L8" s="21">
        <f t="shared" si="1"/>
        <v>-177.20000000000002</v>
      </c>
    </row>
    <row r="9" spans="1:12">
      <c r="A9" s="9">
        <v>42380</v>
      </c>
      <c r="B9" s="8" t="s">
        <v>24</v>
      </c>
      <c r="C9" s="8" t="s">
        <v>17</v>
      </c>
      <c r="D9" s="17" t="s">
        <v>47</v>
      </c>
      <c r="E9" s="17" t="s">
        <v>48</v>
      </c>
      <c r="F9" s="17" t="s">
        <v>49</v>
      </c>
      <c r="G9" s="11">
        <v>438</v>
      </c>
      <c r="H9" s="7">
        <v>0</v>
      </c>
      <c r="I9" s="21">
        <f t="shared" si="0"/>
        <v>238978.3</v>
      </c>
      <c r="J9" s="23">
        <v>0</v>
      </c>
      <c r="K9" s="24">
        <v>0</v>
      </c>
      <c r="L9" s="21">
        <f t="shared" si="1"/>
        <v>-177.20000000000002</v>
      </c>
    </row>
    <row r="10" spans="1:12">
      <c r="A10" s="9">
        <v>42380</v>
      </c>
      <c r="B10" s="8" t="s">
        <v>25</v>
      </c>
      <c r="C10" s="8" t="s">
        <v>17</v>
      </c>
      <c r="D10" s="17" t="s">
        <v>50</v>
      </c>
      <c r="E10" s="17" t="s">
        <v>51</v>
      </c>
      <c r="F10" s="17" t="s">
        <v>52</v>
      </c>
      <c r="G10" s="11">
        <v>670</v>
      </c>
      <c r="H10" s="7">
        <v>0</v>
      </c>
      <c r="I10" s="21">
        <f t="shared" si="0"/>
        <v>238308.3</v>
      </c>
      <c r="J10" s="23">
        <v>0</v>
      </c>
      <c r="K10" s="24">
        <v>0</v>
      </c>
      <c r="L10" s="21">
        <f t="shared" si="1"/>
        <v>-177.20000000000002</v>
      </c>
    </row>
    <row r="11" spans="1:12">
      <c r="A11" s="9">
        <v>42380</v>
      </c>
      <c r="B11" s="8" t="s">
        <v>26</v>
      </c>
      <c r="C11" s="8" t="s">
        <v>17</v>
      </c>
      <c r="D11" s="17" t="s">
        <v>53</v>
      </c>
      <c r="E11" s="17" t="s">
        <v>54</v>
      </c>
      <c r="F11" s="17" t="s">
        <v>55</v>
      </c>
      <c r="G11" s="11">
        <v>71.510000000000005</v>
      </c>
      <c r="H11" s="7">
        <v>0</v>
      </c>
      <c r="I11" s="21">
        <f t="shared" si="0"/>
        <v>238236.78999999998</v>
      </c>
      <c r="J11" s="23">
        <v>0</v>
      </c>
      <c r="K11" s="24">
        <v>0</v>
      </c>
      <c r="L11" s="21">
        <f t="shared" si="1"/>
        <v>-177.20000000000002</v>
      </c>
    </row>
    <row r="12" spans="1:12">
      <c r="A12" s="9">
        <v>42380</v>
      </c>
      <c r="B12" s="8" t="s">
        <v>27</v>
      </c>
      <c r="C12" s="8" t="s">
        <v>17</v>
      </c>
      <c r="D12" s="17" t="s">
        <v>56</v>
      </c>
      <c r="E12" s="17" t="s">
        <v>57</v>
      </c>
      <c r="F12" s="17" t="s">
        <v>58</v>
      </c>
      <c r="G12" s="11">
        <v>101.36</v>
      </c>
      <c r="H12" s="7">
        <v>0</v>
      </c>
      <c r="I12" s="21">
        <f t="shared" si="0"/>
        <v>238135.43</v>
      </c>
      <c r="J12" s="23">
        <v>0</v>
      </c>
      <c r="K12" s="24">
        <v>0</v>
      </c>
      <c r="L12" s="21">
        <f t="shared" si="1"/>
        <v>-177.20000000000002</v>
      </c>
    </row>
    <row r="13" spans="1:12">
      <c r="A13" s="9">
        <v>42381</v>
      </c>
      <c r="B13" s="8" t="s">
        <v>46</v>
      </c>
      <c r="C13" s="8" t="s">
        <v>20</v>
      </c>
      <c r="D13" s="17" t="s">
        <v>53</v>
      </c>
      <c r="E13" s="17" t="s">
        <v>54</v>
      </c>
      <c r="F13" s="17" t="s">
        <v>88</v>
      </c>
      <c r="G13" s="11">
        <v>0</v>
      </c>
      <c r="H13" s="7">
        <v>0</v>
      </c>
      <c r="I13" s="21">
        <f t="shared" si="0"/>
        <v>238135.43</v>
      </c>
      <c r="J13" s="23">
        <v>81.02</v>
      </c>
      <c r="K13" s="24">
        <v>0</v>
      </c>
      <c r="L13" s="21">
        <f t="shared" si="1"/>
        <v>-258.22000000000003</v>
      </c>
    </row>
    <row r="14" spans="1:12">
      <c r="A14" s="9">
        <v>42382</v>
      </c>
      <c r="B14" s="8" t="s">
        <v>28</v>
      </c>
      <c r="C14" s="8" t="s">
        <v>17</v>
      </c>
      <c r="D14" s="8" t="s">
        <v>29</v>
      </c>
      <c r="E14" s="8" t="s">
        <v>30</v>
      </c>
      <c r="F14" s="17" t="s">
        <v>91</v>
      </c>
      <c r="G14" s="11">
        <v>1565.01</v>
      </c>
      <c r="H14" s="7">
        <v>0</v>
      </c>
      <c r="I14" s="21">
        <f t="shared" si="0"/>
        <v>236570.41999999998</v>
      </c>
      <c r="J14" s="23">
        <v>0</v>
      </c>
      <c r="K14" s="24">
        <v>0</v>
      </c>
      <c r="L14" s="21">
        <f t="shared" si="1"/>
        <v>-258.22000000000003</v>
      </c>
    </row>
    <row r="15" spans="1:12">
      <c r="A15" s="9">
        <v>42382</v>
      </c>
      <c r="B15" s="8" t="s">
        <v>28</v>
      </c>
      <c r="C15" s="8" t="s">
        <v>17</v>
      </c>
      <c r="D15" s="8" t="s">
        <v>89</v>
      </c>
      <c r="E15" s="8" t="s">
        <v>90</v>
      </c>
      <c r="F15" s="17" t="s">
        <v>91</v>
      </c>
      <c r="G15" s="11">
        <v>3314.52</v>
      </c>
      <c r="H15" s="7">
        <v>0</v>
      </c>
      <c r="I15" s="21">
        <f t="shared" si="0"/>
        <v>233255.9</v>
      </c>
      <c r="J15" s="23">
        <v>0</v>
      </c>
      <c r="K15" s="24">
        <v>0</v>
      </c>
      <c r="L15" s="21">
        <f t="shared" si="1"/>
        <v>-258.22000000000003</v>
      </c>
    </row>
    <row r="16" spans="1:12">
      <c r="A16" s="9">
        <v>42382</v>
      </c>
      <c r="B16" s="8" t="s">
        <v>31</v>
      </c>
      <c r="C16" s="8" t="s">
        <v>17</v>
      </c>
      <c r="D16" s="17" t="s">
        <v>78</v>
      </c>
      <c r="E16" s="17" t="s">
        <v>75</v>
      </c>
      <c r="F16" s="17" t="s">
        <v>76</v>
      </c>
      <c r="G16" s="11">
        <v>20</v>
      </c>
      <c r="H16" s="7">
        <v>0</v>
      </c>
      <c r="I16" s="21">
        <f t="shared" si="0"/>
        <v>233235.9</v>
      </c>
      <c r="J16" s="23">
        <v>0</v>
      </c>
      <c r="K16" s="24">
        <v>0</v>
      </c>
      <c r="L16" s="21">
        <f t="shared" si="1"/>
        <v>-258.22000000000003</v>
      </c>
    </row>
    <row r="17" spans="1:12">
      <c r="A17" s="9">
        <v>42382</v>
      </c>
      <c r="B17" s="8" t="s">
        <v>31</v>
      </c>
      <c r="C17" s="8" t="s">
        <v>17</v>
      </c>
      <c r="D17" s="17" t="s">
        <v>79</v>
      </c>
      <c r="E17" s="17" t="s">
        <v>77</v>
      </c>
      <c r="F17" s="17" t="s">
        <v>76</v>
      </c>
      <c r="G17" s="11">
        <v>40</v>
      </c>
      <c r="H17" s="7">
        <v>0</v>
      </c>
      <c r="I17" s="21">
        <f t="shared" si="0"/>
        <v>233195.9</v>
      </c>
      <c r="J17" s="23">
        <v>0</v>
      </c>
      <c r="K17" s="24">
        <v>0</v>
      </c>
      <c r="L17" s="21">
        <f t="shared" si="1"/>
        <v>-258.22000000000003</v>
      </c>
    </row>
    <row r="18" spans="1:12">
      <c r="A18" s="9">
        <v>42382</v>
      </c>
      <c r="B18" s="8" t="s">
        <v>31</v>
      </c>
      <c r="C18" s="8" t="s">
        <v>17</v>
      </c>
      <c r="D18" s="17" t="s">
        <v>80</v>
      </c>
      <c r="E18" s="17" t="s">
        <v>51</v>
      </c>
      <c r="F18" s="17" t="s">
        <v>76</v>
      </c>
      <c r="G18" s="11">
        <v>20</v>
      </c>
      <c r="H18" s="7">
        <v>0</v>
      </c>
      <c r="I18" s="21">
        <f t="shared" si="0"/>
        <v>233175.9</v>
      </c>
      <c r="J18" s="23">
        <v>0</v>
      </c>
      <c r="K18" s="24">
        <v>0</v>
      </c>
      <c r="L18" s="21">
        <f t="shared" si="1"/>
        <v>-258.22000000000003</v>
      </c>
    </row>
    <row r="19" spans="1:12">
      <c r="A19" s="9">
        <v>42383</v>
      </c>
      <c r="B19" s="8" t="s">
        <v>32</v>
      </c>
      <c r="C19" s="8" t="s">
        <v>17</v>
      </c>
      <c r="D19" s="17" t="s">
        <v>81</v>
      </c>
      <c r="E19" s="17" t="s">
        <v>51</v>
      </c>
      <c r="F19" s="17" t="s">
        <v>82</v>
      </c>
      <c r="G19" s="11">
        <v>470</v>
      </c>
      <c r="H19" s="7">
        <v>0</v>
      </c>
      <c r="I19" s="21">
        <f t="shared" si="0"/>
        <v>232705.9</v>
      </c>
      <c r="J19" s="23">
        <v>0</v>
      </c>
      <c r="K19" s="24">
        <v>0</v>
      </c>
      <c r="L19" s="21">
        <f t="shared" si="1"/>
        <v>-258.22000000000003</v>
      </c>
    </row>
    <row r="20" spans="1:12">
      <c r="A20" s="9">
        <v>42384</v>
      </c>
      <c r="B20" s="8" t="s">
        <v>33</v>
      </c>
      <c r="C20" s="8" t="s">
        <v>17</v>
      </c>
      <c r="D20" s="17" t="s">
        <v>83</v>
      </c>
      <c r="E20" s="17" t="s">
        <v>48</v>
      </c>
      <c r="F20" s="17" t="s">
        <v>84</v>
      </c>
      <c r="G20" s="11">
        <v>140</v>
      </c>
      <c r="H20" s="7">
        <v>0</v>
      </c>
      <c r="I20" s="21">
        <f t="shared" si="0"/>
        <v>232565.9</v>
      </c>
      <c r="J20" s="23">
        <v>0</v>
      </c>
      <c r="K20" s="24">
        <v>0</v>
      </c>
      <c r="L20" s="21">
        <f t="shared" si="1"/>
        <v>-258.22000000000003</v>
      </c>
    </row>
    <row r="21" spans="1:12">
      <c r="A21" s="9">
        <v>42384</v>
      </c>
      <c r="B21" s="8" t="s">
        <v>34</v>
      </c>
      <c r="C21" s="8" t="s">
        <v>17</v>
      </c>
      <c r="D21" s="17" t="s">
        <v>62</v>
      </c>
      <c r="E21" s="17" t="s">
        <v>63</v>
      </c>
      <c r="F21" s="17" t="s">
        <v>99</v>
      </c>
      <c r="G21" s="11">
        <v>200</v>
      </c>
      <c r="H21" s="7">
        <v>0</v>
      </c>
      <c r="I21" s="21">
        <f t="shared" si="0"/>
        <v>232365.9</v>
      </c>
      <c r="J21" s="23">
        <v>0</v>
      </c>
      <c r="K21" s="24">
        <v>0</v>
      </c>
      <c r="L21" s="21">
        <f t="shared" si="1"/>
        <v>-258.22000000000003</v>
      </c>
    </row>
    <row r="22" spans="1:12">
      <c r="A22" s="9">
        <v>42384</v>
      </c>
      <c r="B22" s="8" t="s">
        <v>35</v>
      </c>
      <c r="C22" s="8" t="s">
        <v>17</v>
      </c>
      <c r="D22" s="17" t="s">
        <v>85</v>
      </c>
      <c r="E22" s="17" t="s">
        <v>51</v>
      </c>
      <c r="F22" s="17" t="s">
        <v>87</v>
      </c>
      <c r="G22" s="11">
        <v>180</v>
      </c>
      <c r="H22" s="7">
        <v>0</v>
      </c>
      <c r="I22" s="21">
        <f t="shared" si="0"/>
        <v>232185.9</v>
      </c>
      <c r="J22" s="23">
        <v>0</v>
      </c>
      <c r="K22" s="24">
        <v>0</v>
      </c>
      <c r="L22" s="21">
        <f t="shared" si="1"/>
        <v>-258.22000000000003</v>
      </c>
    </row>
    <row r="23" spans="1:12">
      <c r="A23" s="9">
        <v>42384</v>
      </c>
      <c r="B23" s="8" t="s">
        <v>35</v>
      </c>
      <c r="C23" s="8" t="s">
        <v>17</v>
      </c>
      <c r="D23" s="17" t="s">
        <v>86</v>
      </c>
      <c r="E23" s="17" t="s">
        <v>77</v>
      </c>
      <c r="F23" s="17" t="s">
        <v>87</v>
      </c>
      <c r="G23" s="11">
        <v>40</v>
      </c>
      <c r="H23" s="7">
        <v>0</v>
      </c>
      <c r="I23" s="21">
        <f t="shared" si="0"/>
        <v>232145.9</v>
      </c>
      <c r="J23" s="23">
        <v>0</v>
      </c>
      <c r="K23" s="24">
        <v>0</v>
      </c>
      <c r="L23" s="21">
        <f t="shared" si="1"/>
        <v>-258.22000000000003</v>
      </c>
    </row>
    <row r="24" spans="1:12">
      <c r="A24" s="9">
        <v>42384</v>
      </c>
      <c r="B24" s="8" t="s">
        <v>36</v>
      </c>
      <c r="C24" s="8" t="s">
        <v>17</v>
      </c>
      <c r="D24" s="17" t="s">
        <v>62</v>
      </c>
      <c r="E24" s="17" t="s">
        <v>63</v>
      </c>
      <c r="F24" s="17" t="s">
        <v>64</v>
      </c>
      <c r="G24" s="11">
        <v>400</v>
      </c>
      <c r="H24" s="7">
        <v>0</v>
      </c>
      <c r="I24" s="21">
        <f t="shared" si="0"/>
        <v>231745.9</v>
      </c>
      <c r="J24" s="23">
        <v>0</v>
      </c>
      <c r="K24" s="24">
        <v>0</v>
      </c>
      <c r="L24" s="21">
        <f t="shared" si="1"/>
        <v>-258.22000000000003</v>
      </c>
    </row>
    <row r="25" spans="1:12">
      <c r="A25" s="9">
        <v>42387</v>
      </c>
      <c r="B25" s="8" t="s">
        <v>37</v>
      </c>
      <c r="C25" s="8" t="s">
        <v>17</v>
      </c>
      <c r="D25" s="17" t="s">
        <v>50</v>
      </c>
      <c r="E25" s="17" t="s">
        <v>77</v>
      </c>
      <c r="F25" s="17" t="s">
        <v>100</v>
      </c>
      <c r="G25" s="11">
        <v>40</v>
      </c>
      <c r="H25" s="7">
        <v>0</v>
      </c>
      <c r="I25" s="21">
        <f t="shared" si="0"/>
        <v>231705.9</v>
      </c>
      <c r="J25" s="23">
        <v>0</v>
      </c>
      <c r="K25" s="24">
        <v>0</v>
      </c>
      <c r="L25" s="21">
        <f t="shared" si="1"/>
        <v>-258.22000000000003</v>
      </c>
    </row>
    <row r="26" spans="1:12">
      <c r="A26" s="9">
        <v>42387</v>
      </c>
      <c r="B26" s="8" t="s">
        <v>38</v>
      </c>
      <c r="C26" s="8" t="s">
        <v>17</v>
      </c>
      <c r="D26" s="17" t="s">
        <v>59</v>
      </c>
      <c r="E26" s="17" t="s">
        <v>60</v>
      </c>
      <c r="F26" s="17" t="s">
        <v>61</v>
      </c>
      <c r="G26" s="11">
        <v>22.19</v>
      </c>
      <c r="H26" s="7">
        <v>0</v>
      </c>
      <c r="I26" s="21">
        <f t="shared" si="0"/>
        <v>231683.71</v>
      </c>
      <c r="J26" s="23">
        <v>0</v>
      </c>
      <c r="K26" s="24">
        <v>0</v>
      </c>
      <c r="L26" s="21">
        <f t="shared" si="1"/>
        <v>-258.22000000000003</v>
      </c>
    </row>
    <row r="27" spans="1:12">
      <c r="A27" s="9">
        <v>42387</v>
      </c>
      <c r="B27" s="8" t="s">
        <v>39</v>
      </c>
      <c r="C27" s="8" t="s">
        <v>17</v>
      </c>
      <c r="D27" s="17" t="s">
        <v>65</v>
      </c>
      <c r="E27" s="17" t="s">
        <v>60</v>
      </c>
      <c r="F27" s="17" t="s">
        <v>66</v>
      </c>
      <c r="G27" s="11">
        <v>124.81</v>
      </c>
      <c r="H27" s="7">
        <v>0</v>
      </c>
      <c r="I27" s="21">
        <f t="shared" si="0"/>
        <v>231558.9</v>
      </c>
      <c r="J27" s="23">
        <v>0</v>
      </c>
      <c r="K27" s="24">
        <v>0</v>
      </c>
      <c r="L27" s="21">
        <f t="shared" si="1"/>
        <v>-258.22000000000003</v>
      </c>
    </row>
    <row r="28" spans="1:12">
      <c r="A28" s="9">
        <v>42387</v>
      </c>
      <c r="B28" s="8" t="s">
        <v>40</v>
      </c>
      <c r="C28" s="8" t="s">
        <v>17</v>
      </c>
      <c r="D28" s="17" t="s">
        <v>62</v>
      </c>
      <c r="E28" s="17" t="s">
        <v>63</v>
      </c>
      <c r="F28" s="17" t="s">
        <v>67</v>
      </c>
      <c r="G28" s="11">
        <v>480</v>
      </c>
      <c r="H28" s="7">
        <v>0</v>
      </c>
      <c r="I28" s="21">
        <f t="shared" si="0"/>
        <v>231078.9</v>
      </c>
      <c r="J28" s="23">
        <v>0</v>
      </c>
      <c r="K28" s="24">
        <v>0</v>
      </c>
      <c r="L28" s="21">
        <f t="shared" si="1"/>
        <v>-258.22000000000003</v>
      </c>
    </row>
    <row r="29" spans="1:12">
      <c r="A29" s="9">
        <v>42390</v>
      </c>
      <c r="B29" s="8" t="s">
        <v>41</v>
      </c>
      <c r="C29" s="8" t="s">
        <v>17</v>
      </c>
      <c r="D29" s="8" t="s">
        <v>18</v>
      </c>
      <c r="E29" s="8" t="s">
        <v>19</v>
      </c>
      <c r="F29" s="8" t="s">
        <v>14</v>
      </c>
      <c r="G29" s="11">
        <v>258.22000000000003</v>
      </c>
      <c r="H29" s="7">
        <v>0</v>
      </c>
      <c r="I29" s="21">
        <f t="shared" si="0"/>
        <v>230820.68</v>
      </c>
      <c r="J29" s="23">
        <v>0</v>
      </c>
      <c r="K29" s="24">
        <v>258.22000000000003</v>
      </c>
      <c r="L29" s="21">
        <f t="shared" si="1"/>
        <v>0</v>
      </c>
    </row>
    <row r="30" spans="1:12">
      <c r="A30" s="9">
        <v>42391</v>
      </c>
      <c r="B30" s="8" t="s">
        <v>69</v>
      </c>
      <c r="C30" s="8" t="s">
        <v>20</v>
      </c>
      <c r="D30" s="8" t="s">
        <v>70</v>
      </c>
      <c r="E30" s="8" t="s">
        <v>71</v>
      </c>
      <c r="F30" s="8" t="s">
        <v>14</v>
      </c>
      <c r="G30" s="11">
        <v>0</v>
      </c>
      <c r="H30" s="7">
        <v>0</v>
      </c>
      <c r="I30" s="21">
        <f t="shared" si="0"/>
        <v>230820.68</v>
      </c>
      <c r="J30" s="23">
        <v>0</v>
      </c>
      <c r="K30" s="24">
        <v>164.73</v>
      </c>
      <c r="L30" s="21">
        <f t="shared" si="1"/>
        <v>164.73</v>
      </c>
    </row>
    <row r="31" spans="1:12">
      <c r="A31" s="9">
        <v>42395</v>
      </c>
      <c r="B31" s="8" t="s">
        <v>72</v>
      </c>
      <c r="C31" s="8" t="s">
        <v>20</v>
      </c>
      <c r="D31" s="8" t="s">
        <v>74</v>
      </c>
      <c r="E31" s="8" t="s">
        <v>13</v>
      </c>
      <c r="F31" s="8" t="s">
        <v>14</v>
      </c>
      <c r="G31" s="11">
        <v>0</v>
      </c>
      <c r="H31" s="7">
        <v>0</v>
      </c>
      <c r="I31" s="21">
        <f t="shared" si="0"/>
        <v>230820.68</v>
      </c>
      <c r="J31" s="23">
        <v>117.73</v>
      </c>
      <c r="K31" s="24">
        <v>0</v>
      </c>
      <c r="L31" s="21">
        <f t="shared" si="1"/>
        <v>46.999999999999986</v>
      </c>
    </row>
    <row r="32" spans="1:12">
      <c r="A32" s="9">
        <v>42395</v>
      </c>
      <c r="B32" s="8" t="s">
        <v>73</v>
      </c>
      <c r="C32" s="8" t="s">
        <v>20</v>
      </c>
      <c r="D32" s="8" t="s">
        <v>74</v>
      </c>
      <c r="E32" s="8" t="s">
        <v>13</v>
      </c>
      <c r="F32" s="8" t="s">
        <v>14</v>
      </c>
      <c r="G32" s="11">
        <v>0</v>
      </c>
      <c r="H32" s="7">
        <v>0</v>
      </c>
      <c r="I32" s="21">
        <f t="shared" si="0"/>
        <v>230820.68</v>
      </c>
      <c r="J32" s="23">
        <v>52.98</v>
      </c>
      <c r="K32" s="24">
        <v>0</v>
      </c>
      <c r="L32" s="21">
        <f t="shared" si="1"/>
        <v>-5.9800000000000111</v>
      </c>
    </row>
    <row r="33" spans="1:12">
      <c r="A33" s="9">
        <v>42395</v>
      </c>
      <c r="B33" s="8" t="s">
        <v>73</v>
      </c>
      <c r="C33" s="8" t="s">
        <v>20</v>
      </c>
      <c r="D33" s="8" t="s">
        <v>74</v>
      </c>
      <c r="E33" s="8" t="s">
        <v>13</v>
      </c>
      <c r="F33" s="8" t="s">
        <v>14</v>
      </c>
      <c r="G33" s="11">
        <v>0</v>
      </c>
      <c r="H33" s="7">
        <v>0</v>
      </c>
      <c r="I33" s="21">
        <f t="shared" si="0"/>
        <v>230820.68</v>
      </c>
      <c r="J33" s="23">
        <v>64.39</v>
      </c>
      <c r="K33" s="24">
        <v>0</v>
      </c>
      <c r="L33" s="21">
        <f t="shared" si="1"/>
        <v>-70.37</v>
      </c>
    </row>
    <row r="34" spans="1:12">
      <c r="A34" s="9">
        <v>42396</v>
      </c>
      <c r="B34" s="8" t="s">
        <v>28</v>
      </c>
      <c r="C34" s="8" t="s">
        <v>17</v>
      </c>
      <c r="D34" s="8" t="s">
        <v>29</v>
      </c>
      <c r="E34" s="8" t="s">
        <v>30</v>
      </c>
      <c r="F34" s="17" t="s">
        <v>94</v>
      </c>
      <c r="G34" s="11">
        <v>1543.75</v>
      </c>
      <c r="H34" s="7">
        <v>0</v>
      </c>
      <c r="I34" s="21">
        <f t="shared" si="0"/>
        <v>229276.93</v>
      </c>
      <c r="J34" s="23">
        <v>0</v>
      </c>
      <c r="K34" s="24">
        <v>0</v>
      </c>
      <c r="L34" s="21">
        <f t="shared" si="1"/>
        <v>-70.37</v>
      </c>
    </row>
    <row r="35" spans="1:12">
      <c r="A35" s="9">
        <v>42396</v>
      </c>
      <c r="B35" s="8" t="s">
        <v>28</v>
      </c>
      <c r="C35" s="8" t="s">
        <v>17</v>
      </c>
      <c r="D35" s="8" t="s">
        <v>92</v>
      </c>
      <c r="E35" s="8" t="s">
        <v>93</v>
      </c>
      <c r="F35" s="17" t="s">
        <v>94</v>
      </c>
      <c r="G35" s="11">
        <v>549.70000000000005</v>
      </c>
      <c r="H35" s="7">
        <v>0</v>
      </c>
      <c r="I35" s="21">
        <f t="shared" si="0"/>
        <v>228727.22999999998</v>
      </c>
      <c r="J35" s="23">
        <v>0</v>
      </c>
      <c r="K35" s="24">
        <v>0</v>
      </c>
      <c r="L35" s="21">
        <f t="shared" si="1"/>
        <v>-70.37</v>
      </c>
    </row>
    <row r="36" spans="1:12">
      <c r="A36" s="9">
        <v>42396</v>
      </c>
      <c r="B36" s="8" t="s">
        <v>28</v>
      </c>
      <c r="C36" s="8" t="s">
        <v>17</v>
      </c>
      <c r="D36" s="8" t="s">
        <v>89</v>
      </c>
      <c r="E36" s="8" t="s">
        <v>90</v>
      </c>
      <c r="F36" s="17" t="s">
        <v>94</v>
      </c>
      <c r="G36" s="11">
        <v>3269.49</v>
      </c>
      <c r="H36" s="7">
        <v>0</v>
      </c>
      <c r="I36" s="21">
        <f t="shared" si="0"/>
        <v>225457.74</v>
      </c>
      <c r="J36" s="23">
        <v>0</v>
      </c>
      <c r="K36" s="24">
        <v>0</v>
      </c>
      <c r="L36" s="21">
        <f t="shared" si="1"/>
        <v>-70.37</v>
      </c>
    </row>
    <row r="37" spans="1:12">
      <c r="A37" s="9">
        <v>42397</v>
      </c>
      <c r="B37" s="8" t="s">
        <v>111</v>
      </c>
      <c r="C37" s="8" t="s">
        <v>20</v>
      </c>
      <c r="D37" s="8" t="s">
        <v>112</v>
      </c>
      <c r="E37" s="8" t="s">
        <v>113</v>
      </c>
      <c r="F37" s="17" t="s">
        <v>114</v>
      </c>
      <c r="G37" s="11">
        <v>0</v>
      </c>
      <c r="H37" s="7">
        <v>0</v>
      </c>
      <c r="I37" s="21">
        <f t="shared" si="0"/>
        <v>225457.74</v>
      </c>
      <c r="J37" s="23">
        <v>175.21</v>
      </c>
      <c r="K37" s="24">
        <v>0</v>
      </c>
      <c r="L37" s="21">
        <f t="shared" si="1"/>
        <v>-245.58</v>
      </c>
    </row>
    <row r="38" spans="1:12">
      <c r="A38" s="9">
        <v>42398</v>
      </c>
      <c r="B38" s="8" t="s">
        <v>68</v>
      </c>
      <c r="C38" s="8" t="s">
        <v>17</v>
      </c>
      <c r="D38" s="8" t="s">
        <v>18</v>
      </c>
      <c r="E38" s="8" t="s">
        <v>19</v>
      </c>
      <c r="F38" s="8" t="s">
        <v>14</v>
      </c>
      <c r="G38" s="11">
        <v>70.37</v>
      </c>
      <c r="H38" s="7">
        <v>0</v>
      </c>
      <c r="I38" s="21">
        <f t="shared" si="0"/>
        <v>225387.37</v>
      </c>
      <c r="J38" s="23">
        <v>0</v>
      </c>
      <c r="K38" s="24">
        <v>70.37</v>
      </c>
      <c r="L38" s="21">
        <f t="shared" si="1"/>
        <v>-175.21</v>
      </c>
    </row>
    <row r="39" spans="1:12">
      <c r="A39" s="9">
        <v>42400</v>
      </c>
      <c r="B39" s="8" t="s">
        <v>101</v>
      </c>
      <c r="C39" s="8" t="s">
        <v>17</v>
      </c>
      <c r="D39" s="8" t="s">
        <v>71</v>
      </c>
      <c r="E39" s="8" t="s">
        <v>71</v>
      </c>
      <c r="F39" s="8" t="s">
        <v>14</v>
      </c>
      <c r="G39" s="11">
        <v>0</v>
      </c>
      <c r="H39" s="7">
        <v>237.37</v>
      </c>
      <c r="I39" s="21">
        <f t="shared" si="0"/>
        <v>225624.74</v>
      </c>
      <c r="J39" s="23">
        <v>0</v>
      </c>
      <c r="K39" s="24">
        <v>0</v>
      </c>
      <c r="L39" s="21">
        <f t="shared" si="1"/>
        <v>-175.21</v>
      </c>
    </row>
    <row r="40" spans="1:12">
      <c r="A40" s="9">
        <v>42401</v>
      </c>
      <c r="B40" s="8" t="s">
        <v>11</v>
      </c>
      <c r="C40" s="8" t="s">
        <v>20</v>
      </c>
      <c r="D40" s="8" t="s">
        <v>12</v>
      </c>
      <c r="E40" s="8" t="s">
        <v>13</v>
      </c>
      <c r="F40" s="8" t="s">
        <v>14</v>
      </c>
      <c r="G40" s="11">
        <v>0</v>
      </c>
      <c r="H40" s="7">
        <v>0</v>
      </c>
      <c r="I40" s="21">
        <f t="shared" si="0"/>
        <v>225624.74</v>
      </c>
      <c r="J40" s="23">
        <v>55</v>
      </c>
      <c r="K40" s="24">
        <v>0</v>
      </c>
      <c r="L40" s="21">
        <f t="shared" si="1"/>
        <v>-230.21</v>
      </c>
    </row>
    <row r="41" spans="1:12">
      <c r="A41" s="9">
        <v>42401</v>
      </c>
      <c r="B41" s="8" t="s">
        <v>44</v>
      </c>
      <c r="C41" s="8" t="s">
        <v>20</v>
      </c>
      <c r="D41" s="17" t="s">
        <v>203</v>
      </c>
      <c r="E41" s="17" t="s">
        <v>13</v>
      </c>
      <c r="F41" s="17" t="s">
        <v>204</v>
      </c>
      <c r="G41" s="11">
        <v>0</v>
      </c>
      <c r="H41" s="7">
        <v>0</v>
      </c>
      <c r="I41" s="21">
        <f t="shared" si="0"/>
        <v>225624.74</v>
      </c>
      <c r="J41" s="23">
        <v>23.06</v>
      </c>
      <c r="K41" s="24">
        <v>0</v>
      </c>
      <c r="L41" s="21">
        <f t="shared" si="1"/>
        <v>-253.27</v>
      </c>
    </row>
    <row r="42" spans="1:12">
      <c r="A42" s="9">
        <v>42401</v>
      </c>
      <c r="B42" s="8" t="s">
        <v>102</v>
      </c>
      <c r="C42" s="8" t="s">
        <v>17</v>
      </c>
      <c r="D42" s="8" t="s">
        <v>102</v>
      </c>
      <c r="E42" s="8" t="s">
        <v>103</v>
      </c>
      <c r="F42" s="8" t="s">
        <v>14</v>
      </c>
      <c r="G42" s="11">
        <v>0</v>
      </c>
      <c r="H42" s="7">
        <v>5009.1000000000004</v>
      </c>
      <c r="I42" s="21">
        <f t="shared" si="0"/>
        <v>230633.84</v>
      </c>
      <c r="J42" s="23">
        <v>0</v>
      </c>
      <c r="K42" s="24">
        <v>0</v>
      </c>
      <c r="L42" s="21">
        <f t="shared" si="1"/>
        <v>-253.27</v>
      </c>
    </row>
    <row r="43" spans="1:12">
      <c r="A43" s="9">
        <v>42404</v>
      </c>
      <c r="B43" s="8" t="s">
        <v>104</v>
      </c>
      <c r="C43" s="8" t="s">
        <v>17</v>
      </c>
      <c r="D43" s="17" t="s">
        <v>107</v>
      </c>
      <c r="E43" s="17" t="s">
        <v>108</v>
      </c>
      <c r="F43" s="17" t="s">
        <v>131</v>
      </c>
      <c r="G43" s="11">
        <v>113.43</v>
      </c>
      <c r="H43" s="7">
        <v>0</v>
      </c>
      <c r="I43" s="21">
        <f t="shared" si="0"/>
        <v>230520.41</v>
      </c>
      <c r="J43" s="23">
        <v>0</v>
      </c>
      <c r="K43" s="24">
        <v>0</v>
      </c>
      <c r="L43" s="21">
        <f t="shared" si="1"/>
        <v>-253.27</v>
      </c>
    </row>
    <row r="44" spans="1:12">
      <c r="A44" s="9">
        <v>42404</v>
      </c>
      <c r="B44" s="8" t="s">
        <v>105</v>
      </c>
      <c r="C44" s="8" t="s">
        <v>17</v>
      </c>
      <c r="D44" s="8" t="s">
        <v>107</v>
      </c>
      <c r="E44" s="8" t="s">
        <v>108</v>
      </c>
      <c r="F44" s="8" t="s">
        <v>109</v>
      </c>
      <c r="G44" s="11">
        <v>113.43</v>
      </c>
      <c r="H44" s="7">
        <v>0</v>
      </c>
      <c r="I44" s="21">
        <f t="shared" si="0"/>
        <v>230406.98</v>
      </c>
      <c r="J44" s="23">
        <v>0</v>
      </c>
      <c r="K44" s="24">
        <v>0</v>
      </c>
      <c r="L44" s="21">
        <f t="shared" si="1"/>
        <v>-253.27</v>
      </c>
    </row>
    <row r="45" spans="1:12">
      <c r="A45" s="9">
        <v>42406</v>
      </c>
      <c r="B45" s="8" t="s">
        <v>42</v>
      </c>
      <c r="C45" s="8" t="s">
        <v>20</v>
      </c>
      <c r="D45" s="8" t="s">
        <v>43</v>
      </c>
      <c r="E45" s="8" t="s">
        <v>13</v>
      </c>
      <c r="F45" s="8" t="s">
        <v>14</v>
      </c>
      <c r="G45" s="11">
        <v>0</v>
      </c>
      <c r="H45" s="7">
        <v>0</v>
      </c>
      <c r="I45" s="21">
        <f t="shared" si="0"/>
        <v>230406.98</v>
      </c>
      <c r="J45" s="23">
        <v>38.520000000000003</v>
      </c>
      <c r="K45" s="24">
        <v>0</v>
      </c>
      <c r="L45" s="21">
        <f t="shared" si="1"/>
        <v>-291.79000000000002</v>
      </c>
    </row>
    <row r="46" spans="1:12">
      <c r="A46" s="9">
        <v>42407</v>
      </c>
      <c r="B46" s="8" t="s">
        <v>125</v>
      </c>
      <c r="C46" s="8" t="s">
        <v>20</v>
      </c>
      <c r="D46" s="17" t="s">
        <v>159</v>
      </c>
      <c r="E46" s="17" t="s">
        <v>575</v>
      </c>
      <c r="F46" s="17" t="s">
        <v>160</v>
      </c>
      <c r="G46" s="11">
        <v>0</v>
      </c>
      <c r="H46" s="7">
        <v>0</v>
      </c>
      <c r="I46" s="21">
        <f t="shared" si="0"/>
        <v>230406.98</v>
      </c>
      <c r="J46" s="23">
        <v>295.37</v>
      </c>
      <c r="K46" s="24">
        <v>0</v>
      </c>
      <c r="L46" s="21">
        <f t="shared" si="1"/>
        <v>-587.16000000000008</v>
      </c>
    </row>
    <row r="47" spans="1:12">
      <c r="A47" s="9">
        <v>42409</v>
      </c>
      <c r="B47" s="8" t="s">
        <v>106</v>
      </c>
      <c r="C47" s="8" t="s">
        <v>17</v>
      </c>
      <c r="D47" s="8" t="s">
        <v>18</v>
      </c>
      <c r="E47" s="8" t="s">
        <v>19</v>
      </c>
      <c r="F47" s="8" t="s">
        <v>14</v>
      </c>
      <c r="G47" s="11">
        <v>291.79000000000002</v>
      </c>
      <c r="H47" s="7">
        <v>0</v>
      </c>
      <c r="I47" s="21">
        <f t="shared" si="0"/>
        <v>230115.19</v>
      </c>
      <c r="J47" s="23">
        <v>0</v>
      </c>
      <c r="K47" s="24">
        <v>291.79000000000002</v>
      </c>
      <c r="L47" s="21">
        <f t="shared" si="1"/>
        <v>-295.37000000000006</v>
      </c>
    </row>
    <row r="48" spans="1:12">
      <c r="A48" s="9">
        <v>42410</v>
      </c>
      <c r="B48" s="8" t="s">
        <v>46</v>
      </c>
      <c r="C48" s="8" t="s">
        <v>20</v>
      </c>
      <c r="D48" s="17" t="s">
        <v>56</v>
      </c>
      <c r="E48" s="17" t="s">
        <v>57</v>
      </c>
      <c r="F48" s="17" t="s">
        <v>155</v>
      </c>
      <c r="G48" s="11">
        <v>0</v>
      </c>
      <c r="H48" s="7">
        <v>0</v>
      </c>
      <c r="I48" s="21">
        <f t="shared" si="0"/>
        <v>230115.19</v>
      </c>
      <c r="J48" s="23">
        <v>121.02</v>
      </c>
      <c r="K48" s="24">
        <v>0</v>
      </c>
      <c r="L48" s="21">
        <f t="shared" si="1"/>
        <v>-416.39000000000004</v>
      </c>
    </row>
    <row r="49" spans="1:12">
      <c r="A49" s="9">
        <v>42410</v>
      </c>
      <c r="B49" s="8" t="s">
        <v>21</v>
      </c>
      <c r="C49" s="8" t="s">
        <v>17</v>
      </c>
      <c r="D49" s="8" t="s">
        <v>22</v>
      </c>
      <c r="E49" s="8" t="s">
        <v>23</v>
      </c>
      <c r="F49" s="8" t="s">
        <v>14</v>
      </c>
      <c r="G49" s="11">
        <v>55.04</v>
      </c>
      <c r="H49" s="7">
        <v>0</v>
      </c>
      <c r="I49" s="21">
        <f t="shared" si="0"/>
        <v>230060.15</v>
      </c>
      <c r="J49" s="23">
        <v>0</v>
      </c>
      <c r="K49" s="24">
        <v>0</v>
      </c>
      <c r="L49" s="21">
        <f t="shared" si="1"/>
        <v>-416.39000000000004</v>
      </c>
    </row>
    <row r="50" spans="1:12">
      <c r="A50" s="9">
        <v>42410</v>
      </c>
      <c r="B50" s="8" t="s">
        <v>115</v>
      </c>
      <c r="C50" s="8" t="s">
        <v>17</v>
      </c>
      <c r="D50" s="17" t="s">
        <v>79</v>
      </c>
      <c r="E50" s="17" t="s">
        <v>77</v>
      </c>
      <c r="F50" s="17" t="s">
        <v>144</v>
      </c>
      <c r="G50" s="11">
        <v>40</v>
      </c>
      <c r="H50" s="7">
        <v>0</v>
      </c>
      <c r="I50" s="21">
        <f t="shared" si="0"/>
        <v>230020.15</v>
      </c>
      <c r="J50" s="23">
        <v>0</v>
      </c>
      <c r="K50" s="24">
        <v>0</v>
      </c>
      <c r="L50" s="21">
        <f t="shared" si="1"/>
        <v>-416.39000000000004</v>
      </c>
    </row>
    <row r="51" spans="1:12">
      <c r="A51" s="9">
        <v>42410</v>
      </c>
      <c r="B51" s="8" t="s">
        <v>115</v>
      </c>
      <c r="C51" s="8" t="s">
        <v>17</v>
      </c>
      <c r="D51" s="17" t="s">
        <v>78</v>
      </c>
      <c r="E51" s="17" t="s">
        <v>75</v>
      </c>
      <c r="F51" s="17" t="s">
        <v>144</v>
      </c>
      <c r="G51" s="11">
        <v>20</v>
      </c>
      <c r="H51" s="7">
        <v>0</v>
      </c>
      <c r="I51" s="21">
        <f t="shared" si="0"/>
        <v>230000.15</v>
      </c>
      <c r="J51" s="23">
        <v>0</v>
      </c>
      <c r="K51" s="24">
        <v>0</v>
      </c>
      <c r="L51" s="21">
        <f t="shared" si="1"/>
        <v>-416.39000000000004</v>
      </c>
    </row>
    <row r="52" spans="1:12">
      <c r="A52" s="9">
        <v>42410</v>
      </c>
      <c r="B52" s="8" t="s">
        <v>116</v>
      </c>
      <c r="C52" s="8" t="s">
        <v>17</v>
      </c>
      <c r="D52" s="17" t="s">
        <v>145</v>
      </c>
      <c r="E52" s="17" t="s">
        <v>51</v>
      </c>
      <c r="F52" s="17" t="s">
        <v>147</v>
      </c>
      <c r="G52" s="11">
        <v>380</v>
      </c>
      <c r="H52" s="7">
        <v>0</v>
      </c>
      <c r="I52" s="21">
        <f t="shared" si="0"/>
        <v>229620.15</v>
      </c>
      <c r="J52" s="23">
        <v>0</v>
      </c>
      <c r="K52" s="24">
        <v>0</v>
      </c>
      <c r="L52" s="21">
        <f t="shared" si="1"/>
        <v>-416.39000000000004</v>
      </c>
    </row>
    <row r="53" spans="1:12">
      <c r="A53" s="9">
        <v>42410</v>
      </c>
      <c r="B53" s="8" t="s">
        <v>116</v>
      </c>
      <c r="C53" s="8" t="s">
        <v>17</v>
      </c>
      <c r="D53" s="17" t="s">
        <v>146</v>
      </c>
      <c r="E53" s="17" t="s">
        <v>77</v>
      </c>
      <c r="F53" s="17" t="s">
        <v>147</v>
      </c>
      <c r="G53" s="11">
        <v>40</v>
      </c>
      <c r="H53" s="7">
        <v>0</v>
      </c>
      <c r="I53" s="21">
        <f t="shared" si="0"/>
        <v>229580.15</v>
      </c>
      <c r="J53" s="23">
        <v>0</v>
      </c>
      <c r="K53" s="24">
        <v>0</v>
      </c>
      <c r="L53" s="21">
        <f t="shared" si="1"/>
        <v>-416.39000000000004</v>
      </c>
    </row>
    <row r="54" spans="1:12">
      <c r="A54" s="9">
        <v>42410</v>
      </c>
      <c r="B54" s="8" t="s">
        <v>117</v>
      </c>
      <c r="C54" s="8" t="s">
        <v>17</v>
      </c>
      <c r="D54" s="17" t="s">
        <v>81</v>
      </c>
      <c r="E54" s="17" t="s">
        <v>51</v>
      </c>
      <c r="F54" s="17" t="s">
        <v>149</v>
      </c>
      <c r="G54" s="11">
        <v>300</v>
      </c>
      <c r="H54" s="7">
        <v>0</v>
      </c>
      <c r="I54" s="21">
        <f t="shared" si="0"/>
        <v>229280.15</v>
      </c>
      <c r="J54" s="23">
        <v>0</v>
      </c>
      <c r="K54" s="24">
        <v>0</v>
      </c>
      <c r="L54" s="21">
        <f t="shared" si="1"/>
        <v>-416.39000000000004</v>
      </c>
    </row>
    <row r="55" spans="1:12">
      <c r="A55" s="9">
        <v>42410</v>
      </c>
      <c r="B55" s="8" t="s">
        <v>117</v>
      </c>
      <c r="C55" s="8" t="s">
        <v>17</v>
      </c>
      <c r="D55" s="17" t="s">
        <v>148</v>
      </c>
      <c r="E55" s="17" t="s">
        <v>77</v>
      </c>
      <c r="F55" s="17" t="s">
        <v>149</v>
      </c>
      <c r="G55" s="11">
        <v>40</v>
      </c>
      <c r="H55" s="7">
        <v>0</v>
      </c>
      <c r="I55" s="21">
        <f t="shared" si="0"/>
        <v>229240.15</v>
      </c>
      <c r="J55" s="23">
        <v>0</v>
      </c>
      <c r="K55" s="24">
        <v>0</v>
      </c>
      <c r="L55" s="21">
        <f t="shared" si="1"/>
        <v>-416.39000000000004</v>
      </c>
    </row>
    <row r="56" spans="1:12">
      <c r="A56" s="9">
        <v>42411</v>
      </c>
      <c r="B56" s="8" t="s">
        <v>28</v>
      </c>
      <c r="C56" s="8" t="s">
        <v>17</v>
      </c>
      <c r="D56" s="8" t="s">
        <v>29</v>
      </c>
      <c r="E56" s="8" t="s">
        <v>30</v>
      </c>
      <c r="F56" s="17" t="s">
        <v>183</v>
      </c>
      <c r="G56" s="11">
        <v>1526.52</v>
      </c>
      <c r="H56" s="7">
        <v>0</v>
      </c>
      <c r="I56" s="21">
        <f t="shared" si="0"/>
        <v>227713.63</v>
      </c>
      <c r="J56" s="23">
        <v>0</v>
      </c>
      <c r="K56" s="24">
        <v>0</v>
      </c>
      <c r="L56" s="21">
        <f t="shared" si="1"/>
        <v>-416.39000000000004</v>
      </c>
    </row>
    <row r="57" spans="1:12">
      <c r="A57" s="9">
        <v>42411</v>
      </c>
      <c r="B57" s="8" t="s">
        <v>28</v>
      </c>
      <c r="C57" s="8" t="s">
        <v>17</v>
      </c>
      <c r="D57" s="8" t="s">
        <v>92</v>
      </c>
      <c r="E57" s="8" t="s">
        <v>93</v>
      </c>
      <c r="F57" s="17" t="s">
        <v>183</v>
      </c>
      <c r="G57" s="11">
        <v>2254.5300000000002</v>
      </c>
      <c r="H57" s="7">
        <v>0</v>
      </c>
      <c r="I57" s="21">
        <f t="shared" si="0"/>
        <v>225459.1</v>
      </c>
      <c r="J57" s="23">
        <v>0</v>
      </c>
      <c r="K57" s="24">
        <v>0</v>
      </c>
      <c r="L57" s="21">
        <f t="shared" si="1"/>
        <v>-416.39000000000004</v>
      </c>
    </row>
    <row r="58" spans="1:12">
      <c r="A58" s="9">
        <v>42411</v>
      </c>
      <c r="B58" s="8" t="s">
        <v>28</v>
      </c>
      <c r="C58" s="8" t="s">
        <v>17</v>
      </c>
      <c r="D58" s="8" t="s">
        <v>89</v>
      </c>
      <c r="E58" s="8" t="s">
        <v>90</v>
      </c>
      <c r="F58" s="17" t="s">
        <v>183</v>
      </c>
      <c r="G58" s="11">
        <v>3233</v>
      </c>
      <c r="H58" s="7">
        <v>0</v>
      </c>
      <c r="I58" s="21">
        <f t="shared" si="0"/>
        <v>222226.1</v>
      </c>
      <c r="J58" s="23">
        <v>0</v>
      </c>
      <c r="K58" s="24">
        <v>0</v>
      </c>
      <c r="L58" s="21">
        <f t="shared" si="1"/>
        <v>-416.39000000000004</v>
      </c>
    </row>
    <row r="59" spans="1:12">
      <c r="A59" s="9">
        <v>42411</v>
      </c>
      <c r="B59" s="8" t="s">
        <v>118</v>
      </c>
      <c r="C59" s="8" t="s">
        <v>17</v>
      </c>
      <c r="D59" s="17" t="s">
        <v>142</v>
      </c>
      <c r="E59" s="17" t="s">
        <v>60</v>
      </c>
      <c r="F59" s="17" t="s">
        <v>141</v>
      </c>
      <c r="G59" s="11">
        <v>73.599999999999994</v>
      </c>
      <c r="H59" s="7">
        <v>0</v>
      </c>
      <c r="I59" s="21">
        <f t="shared" si="0"/>
        <v>222152.5</v>
      </c>
      <c r="J59" s="23">
        <v>0</v>
      </c>
      <c r="K59" s="24">
        <v>0</v>
      </c>
      <c r="L59" s="21">
        <f t="shared" si="1"/>
        <v>-416.39000000000004</v>
      </c>
    </row>
    <row r="60" spans="1:12">
      <c r="A60" s="9">
        <v>42411</v>
      </c>
      <c r="B60" s="8" t="s">
        <v>119</v>
      </c>
      <c r="C60" s="8" t="s">
        <v>17</v>
      </c>
      <c r="D60" s="25" t="s">
        <v>132</v>
      </c>
      <c r="E60" s="17" t="s">
        <v>134</v>
      </c>
      <c r="F60" s="17" t="s">
        <v>135</v>
      </c>
      <c r="G60" s="11">
        <v>300</v>
      </c>
      <c r="H60" s="7">
        <v>0</v>
      </c>
      <c r="I60" s="21">
        <f t="shared" si="0"/>
        <v>221852.5</v>
      </c>
      <c r="J60" s="23">
        <v>0</v>
      </c>
      <c r="K60" s="24">
        <v>0</v>
      </c>
      <c r="L60" s="21">
        <f t="shared" si="1"/>
        <v>-416.39000000000004</v>
      </c>
    </row>
    <row r="61" spans="1:12">
      <c r="A61" s="9">
        <v>42412</v>
      </c>
      <c r="B61" s="8" t="s">
        <v>46</v>
      </c>
      <c r="C61" s="8" t="s">
        <v>20</v>
      </c>
      <c r="D61" s="17" t="s">
        <v>153</v>
      </c>
      <c r="E61" s="17" t="s">
        <v>54</v>
      </c>
      <c r="F61" s="17" t="s">
        <v>154</v>
      </c>
      <c r="G61" s="11">
        <v>0</v>
      </c>
      <c r="H61" s="7">
        <v>0</v>
      </c>
      <c r="I61" s="21">
        <f t="shared" si="0"/>
        <v>221852.5</v>
      </c>
      <c r="J61" s="23">
        <v>58.97</v>
      </c>
      <c r="K61" s="24">
        <v>0</v>
      </c>
      <c r="L61" s="21">
        <f t="shared" si="1"/>
        <v>-475.36</v>
      </c>
    </row>
    <row r="62" spans="1:12">
      <c r="A62" s="9">
        <v>42416</v>
      </c>
      <c r="B62" s="8" t="s">
        <v>120</v>
      </c>
      <c r="C62" s="8" t="s">
        <v>17</v>
      </c>
      <c r="D62" s="17" t="s">
        <v>62</v>
      </c>
      <c r="E62" s="17" t="s">
        <v>63</v>
      </c>
      <c r="F62" s="17" t="s">
        <v>139</v>
      </c>
      <c r="G62" s="11">
        <v>500</v>
      </c>
      <c r="H62" s="7">
        <v>0</v>
      </c>
      <c r="I62" s="21">
        <f t="shared" si="0"/>
        <v>221352.5</v>
      </c>
      <c r="J62" s="23">
        <v>0</v>
      </c>
      <c r="K62" s="24">
        <v>0</v>
      </c>
      <c r="L62" s="21">
        <f t="shared" si="1"/>
        <v>-475.36</v>
      </c>
    </row>
    <row r="63" spans="1:12">
      <c r="A63" s="9">
        <v>42423</v>
      </c>
      <c r="B63" s="8" t="s">
        <v>121</v>
      </c>
      <c r="C63" s="8" t="s">
        <v>17</v>
      </c>
      <c r="D63" s="17" t="s">
        <v>62</v>
      </c>
      <c r="E63" s="17" t="s">
        <v>63</v>
      </c>
      <c r="F63" s="17" t="s">
        <v>140</v>
      </c>
      <c r="G63" s="11">
        <v>260</v>
      </c>
      <c r="H63" s="7">
        <v>0</v>
      </c>
      <c r="I63" s="21">
        <f t="shared" si="0"/>
        <v>221092.5</v>
      </c>
      <c r="J63" s="23">
        <v>0</v>
      </c>
      <c r="K63" s="24">
        <v>0</v>
      </c>
      <c r="L63" s="21">
        <f t="shared" si="1"/>
        <v>-475.36</v>
      </c>
    </row>
    <row r="64" spans="1:12">
      <c r="A64" s="9">
        <v>42423</v>
      </c>
      <c r="B64" s="8" t="s">
        <v>44</v>
      </c>
      <c r="C64" s="8" t="s">
        <v>20</v>
      </c>
      <c r="D64" s="17" t="s">
        <v>151</v>
      </c>
      <c r="E64" s="17" t="s">
        <v>13</v>
      </c>
      <c r="F64" s="17" t="s">
        <v>152</v>
      </c>
      <c r="G64" s="11">
        <v>0</v>
      </c>
      <c r="H64" s="7">
        <v>0</v>
      </c>
      <c r="I64" s="21">
        <f t="shared" si="0"/>
        <v>221092.5</v>
      </c>
      <c r="J64" s="23">
        <v>85.01</v>
      </c>
      <c r="K64" s="24">
        <v>0</v>
      </c>
      <c r="L64" s="21">
        <f t="shared" si="1"/>
        <v>-560.37</v>
      </c>
    </row>
    <row r="65" spans="1:12">
      <c r="A65" s="9">
        <v>42424</v>
      </c>
      <c r="B65" s="27" t="s">
        <v>28</v>
      </c>
      <c r="C65" s="27" t="s">
        <v>17</v>
      </c>
      <c r="D65" s="27" t="s">
        <v>29</v>
      </c>
      <c r="E65" s="27" t="s">
        <v>30</v>
      </c>
      <c r="F65" s="17" t="s">
        <v>184</v>
      </c>
      <c r="G65" s="11">
        <v>1465.47</v>
      </c>
      <c r="H65" s="7">
        <v>0</v>
      </c>
      <c r="I65" s="21">
        <f t="shared" si="0"/>
        <v>219627.03</v>
      </c>
      <c r="J65" s="23">
        <v>0</v>
      </c>
      <c r="K65" s="24">
        <v>0</v>
      </c>
      <c r="L65" s="21">
        <f t="shared" si="1"/>
        <v>-560.37</v>
      </c>
    </row>
    <row r="66" spans="1:12">
      <c r="A66" s="9">
        <v>42424</v>
      </c>
      <c r="B66" s="27" t="s">
        <v>28</v>
      </c>
      <c r="C66" s="27" t="s">
        <v>17</v>
      </c>
      <c r="D66" s="27" t="s">
        <v>92</v>
      </c>
      <c r="E66" s="27" t="s">
        <v>93</v>
      </c>
      <c r="F66" s="17" t="s">
        <v>184</v>
      </c>
      <c r="G66" s="11">
        <v>1842.95</v>
      </c>
      <c r="H66" s="7">
        <v>0</v>
      </c>
      <c r="I66" s="21">
        <f t="shared" si="0"/>
        <v>217784.08</v>
      </c>
      <c r="J66" s="23">
        <v>0</v>
      </c>
      <c r="K66" s="24">
        <v>0</v>
      </c>
      <c r="L66" s="21">
        <f t="shared" si="1"/>
        <v>-560.37</v>
      </c>
    </row>
    <row r="67" spans="1:12">
      <c r="A67" s="9">
        <v>42424</v>
      </c>
      <c r="B67" s="27" t="s">
        <v>28</v>
      </c>
      <c r="C67" s="27" t="s">
        <v>17</v>
      </c>
      <c r="D67" s="27" t="s">
        <v>89</v>
      </c>
      <c r="E67" s="27" t="s">
        <v>90</v>
      </c>
      <c r="F67" s="17" t="s">
        <v>184</v>
      </c>
      <c r="G67" s="11">
        <v>3103.72</v>
      </c>
      <c r="H67" s="7">
        <v>0</v>
      </c>
      <c r="I67" s="21">
        <f t="shared" si="0"/>
        <v>214680.36</v>
      </c>
      <c r="J67" s="23">
        <v>0</v>
      </c>
      <c r="K67" s="24">
        <v>0</v>
      </c>
      <c r="L67" s="21">
        <f t="shared" si="1"/>
        <v>-560.37</v>
      </c>
    </row>
    <row r="68" spans="1:12">
      <c r="A68" s="9">
        <v>42424</v>
      </c>
      <c r="B68" s="8" t="s">
        <v>122</v>
      </c>
      <c r="C68" s="8" t="s">
        <v>17</v>
      </c>
      <c r="D68" s="17" t="s">
        <v>173</v>
      </c>
      <c r="E68" s="17" t="s">
        <v>575</v>
      </c>
      <c r="F68" s="17" t="s">
        <v>174</v>
      </c>
      <c r="G68" s="11">
        <v>287.44</v>
      </c>
      <c r="H68" s="7">
        <v>0</v>
      </c>
      <c r="I68" s="21">
        <f t="shared" si="0"/>
        <v>214392.91999999998</v>
      </c>
      <c r="J68" s="23">
        <v>0</v>
      </c>
      <c r="K68" s="24">
        <v>0</v>
      </c>
      <c r="L68" s="21">
        <f t="shared" si="1"/>
        <v>-560.37</v>
      </c>
    </row>
    <row r="69" spans="1:12">
      <c r="A69" s="9">
        <v>42424</v>
      </c>
      <c r="B69" s="8" t="s">
        <v>123</v>
      </c>
      <c r="C69" s="8" t="s">
        <v>17</v>
      </c>
      <c r="D69" s="17" t="s">
        <v>136</v>
      </c>
      <c r="E69" s="17" t="s">
        <v>696</v>
      </c>
      <c r="F69" s="17" t="s">
        <v>138</v>
      </c>
      <c r="G69" s="11">
        <v>1500</v>
      </c>
      <c r="H69" s="7">
        <v>0</v>
      </c>
      <c r="I69" s="21">
        <f t="shared" si="0"/>
        <v>212892.91999999998</v>
      </c>
      <c r="J69" s="23">
        <v>0</v>
      </c>
      <c r="K69" s="24">
        <v>0</v>
      </c>
      <c r="L69" s="21">
        <f t="shared" si="1"/>
        <v>-560.37</v>
      </c>
    </row>
    <row r="70" spans="1:12">
      <c r="A70" s="9">
        <v>42425</v>
      </c>
      <c r="B70" s="8" t="s">
        <v>72</v>
      </c>
      <c r="C70" s="8" t="s">
        <v>20</v>
      </c>
      <c r="D70" s="17" t="s">
        <v>74</v>
      </c>
      <c r="E70" s="17" t="s">
        <v>13</v>
      </c>
      <c r="F70" s="17" t="s">
        <v>14</v>
      </c>
      <c r="G70" s="11">
        <v>0</v>
      </c>
      <c r="H70" s="7">
        <v>0</v>
      </c>
      <c r="I70" s="21">
        <f t="shared" si="0"/>
        <v>212892.91999999998</v>
      </c>
      <c r="J70" s="23">
        <v>98.19</v>
      </c>
      <c r="K70" s="24">
        <v>0</v>
      </c>
      <c r="L70" s="21">
        <f t="shared" si="1"/>
        <v>-658.56</v>
      </c>
    </row>
    <row r="71" spans="1:12">
      <c r="A71" s="9">
        <v>42425</v>
      </c>
      <c r="B71" s="8" t="s">
        <v>124</v>
      </c>
      <c r="C71" s="8" t="s">
        <v>17</v>
      </c>
      <c r="D71" s="8" t="s">
        <v>18</v>
      </c>
      <c r="E71" s="8" t="s">
        <v>19</v>
      </c>
      <c r="F71" s="8" t="s">
        <v>14</v>
      </c>
      <c r="G71" s="11">
        <v>560.37</v>
      </c>
      <c r="H71" s="7">
        <v>0</v>
      </c>
      <c r="I71" s="21">
        <f t="shared" si="0"/>
        <v>212332.55</v>
      </c>
      <c r="J71" s="23">
        <v>0</v>
      </c>
      <c r="K71" s="24">
        <v>560.37</v>
      </c>
      <c r="L71" s="21">
        <f t="shared" si="1"/>
        <v>-98.189999999999941</v>
      </c>
    </row>
    <row r="72" spans="1:12">
      <c r="A72" s="9">
        <v>42426</v>
      </c>
      <c r="B72" s="8" t="s">
        <v>73</v>
      </c>
      <c r="C72" s="8" t="s">
        <v>20</v>
      </c>
      <c r="D72" s="8" t="s">
        <v>74</v>
      </c>
      <c r="E72" s="8" t="s">
        <v>13</v>
      </c>
      <c r="F72" s="8" t="s">
        <v>14</v>
      </c>
      <c r="G72" s="11">
        <v>0</v>
      </c>
      <c r="H72" s="7">
        <v>0</v>
      </c>
      <c r="I72" s="21">
        <f t="shared" si="0"/>
        <v>212332.55</v>
      </c>
      <c r="J72" s="23">
        <v>54.18</v>
      </c>
      <c r="K72" s="24">
        <v>0</v>
      </c>
      <c r="L72" s="21">
        <f t="shared" si="1"/>
        <v>-152.36999999999995</v>
      </c>
    </row>
    <row r="73" spans="1:12">
      <c r="A73" s="9">
        <v>42426</v>
      </c>
      <c r="B73" s="8" t="s">
        <v>73</v>
      </c>
      <c r="C73" s="8" t="s">
        <v>20</v>
      </c>
      <c r="D73" s="8" t="s">
        <v>74</v>
      </c>
      <c r="E73" s="8" t="s">
        <v>13</v>
      </c>
      <c r="F73" s="8" t="s">
        <v>14</v>
      </c>
      <c r="G73" s="11">
        <v>0</v>
      </c>
      <c r="H73" s="7">
        <v>0</v>
      </c>
      <c r="I73" s="21">
        <f t="shared" si="0"/>
        <v>212332.55</v>
      </c>
      <c r="J73" s="23">
        <v>70.13</v>
      </c>
      <c r="K73" s="24">
        <v>0</v>
      </c>
      <c r="L73" s="21">
        <f t="shared" si="1"/>
        <v>-222.49999999999994</v>
      </c>
    </row>
    <row r="74" spans="1:12">
      <c r="A74" s="9">
        <v>42426</v>
      </c>
      <c r="B74" s="8" t="s">
        <v>129</v>
      </c>
      <c r="C74" s="8" t="s">
        <v>20</v>
      </c>
      <c r="D74" s="17" t="s">
        <v>156</v>
      </c>
      <c r="E74" s="17" t="s">
        <v>157</v>
      </c>
      <c r="F74" s="17" t="s">
        <v>158</v>
      </c>
      <c r="G74" s="11">
        <v>0</v>
      </c>
      <c r="H74" s="7">
        <v>0</v>
      </c>
      <c r="I74" s="21">
        <f t="shared" si="0"/>
        <v>212332.55</v>
      </c>
      <c r="J74" s="23">
        <v>97.73</v>
      </c>
      <c r="K74" s="24">
        <v>0</v>
      </c>
      <c r="L74" s="21">
        <f t="shared" si="1"/>
        <v>-320.22999999999996</v>
      </c>
    </row>
    <row r="75" spans="1:12">
      <c r="A75" s="9">
        <v>42426</v>
      </c>
      <c r="B75" s="8" t="s">
        <v>130</v>
      </c>
      <c r="C75" s="8" t="s">
        <v>20</v>
      </c>
      <c r="D75" s="17" t="s">
        <v>175</v>
      </c>
      <c r="E75" s="17" t="s">
        <v>575</v>
      </c>
      <c r="F75" s="17" t="s">
        <v>250</v>
      </c>
      <c r="G75" s="11">
        <v>0</v>
      </c>
      <c r="H75" s="7">
        <v>0</v>
      </c>
      <c r="I75" s="21">
        <f t="shared" si="0"/>
        <v>212332.55</v>
      </c>
      <c r="J75" s="23">
        <v>300.39</v>
      </c>
      <c r="K75" s="24">
        <v>0</v>
      </c>
      <c r="L75" s="21">
        <f t="shared" ref="L75:L145" si="2">L74-J75+K75</f>
        <v>-620.61999999999989</v>
      </c>
    </row>
    <row r="76" spans="1:12">
      <c r="A76" s="9">
        <v>42429</v>
      </c>
      <c r="B76" s="8" t="s">
        <v>101</v>
      </c>
      <c r="C76" s="8" t="s">
        <v>17</v>
      </c>
      <c r="D76" s="8" t="s">
        <v>71</v>
      </c>
      <c r="E76" s="8" t="s">
        <v>71</v>
      </c>
      <c r="F76" s="8" t="s">
        <v>14</v>
      </c>
      <c r="G76" s="11">
        <v>0</v>
      </c>
      <c r="H76" s="7">
        <v>211.73</v>
      </c>
      <c r="I76" s="21">
        <f t="shared" si="0"/>
        <v>212544.28</v>
      </c>
      <c r="J76" s="23">
        <v>0</v>
      </c>
      <c r="K76" s="24">
        <v>0</v>
      </c>
      <c r="L76" s="21">
        <f t="shared" si="2"/>
        <v>-620.61999999999989</v>
      </c>
    </row>
    <row r="77" spans="1:12">
      <c r="A77" s="9">
        <v>42430</v>
      </c>
      <c r="B77" s="8" t="s">
        <v>102</v>
      </c>
      <c r="C77" s="8" t="s">
        <v>17</v>
      </c>
      <c r="D77" s="8" t="s">
        <v>102</v>
      </c>
      <c r="E77" s="8" t="s">
        <v>103</v>
      </c>
      <c r="F77" s="8" t="s">
        <v>14</v>
      </c>
      <c r="G77" s="11">
        <v>0</v>
      </c>
      <c r="H77" s="7">
        <v>4961.5200000000004</v>
      </c>
      <c r="I77" s="21">
        <f t="shared" si="0"/>
        <v>217505.8</v>
      </c>
      <c r="J77" s="23">
        <v>0</v>
      </c>
      <c r="K77" s="24">
        <v>0</v>
      </c>
      <c r="L77" s="21">
        <f t="shared" si="2"/>
        <v>-620.61999999999989</v>
      </c>
    </row>
    <row r="78" spans="1:12">
      <c r="A78" s="9">
        <v>42430</v>
      </c>
      <c r="B78" s="8" t="s">
        <v>126</v>
      </c>
      <c r="C78" s="8" t="s">
        <v>17</v>
      </c>
      <c r="D78" s="17" t="s">
        <v>86</v>
      </c>
      <c r="E78" s="17" t="s">
        <v>77</v>
      </c>
      <c r="F78" s="17" t="s">
        <v>143</v>
      </c>
      <c r="G78" s="11">
        <v>40</v>
      </c>
      <c r="H78" s="7">
        <v>0</v>
      </c>
      <c r="I78" s="21">
        <f t="shared" si="0"/>
        <v>217465.8</v>
      </c>
      <c r="J78" s="23">
        <v>0</v>
      </c>
      <c r="K78" s="24">
        <v>0</v>
      </c>
      <c r="L78" s="21">
        <f t="shared" si="2"/>
        <v>-620.61999999999989</v>
      </c>
    </row>
    <row r="79" spans="1:12">
      <c r="A79" s="9">
        <v>42430</v>
      </c>
      <c r="B79" s="8" t="s">
        <v>126</v>
      </c>
      <c r="C79" s="8" t="s">
        <v>17</v>
      </c>
      <c r="D79" s="17" t="s">
        <v>85</v>
      </c>
      <c r="E79" s="17" t="s">
        <v>51</v>
      </c>
      <c r="F79" s="17" t="s">
        <v>143</v>
      </c>
      <c r="G79" s="11">
        <v>20</v>
      </c>
      <c r="H79" s="7">
        <v>0</v>
      </c>
      <c r="I79" s="21">
        <f t="shared" si="0"/>
        <v>217445.8</v>
      </c>
      <c r="J79" s="23">
        <v>0</v>
      </c>
      <c r="K79" s="24">
        <v>0</v>
      </c>
      <c r="L79" s="21">
        <f t="shared" si="2"/>
        <v>-620.61999999999989</v>
      </c>
    </row>
    <row r="80" spans="1:12">
      <c r="A80" s="9">
        <v>42432</v>
      </c>
      <c r="B80" s="8" t="s">
        <v>11</v>
      </c>
      <c r="C80" s="8" t="s">
        <v>20</v>
      </c>
      <c r="D80" s="17" t="s">
        <v>12</v>
      </c>
      <c r="E80" s="17" t="s">
        <v>13</v>
      </c>
      <c r="F80" s="17" t="s">
        <v>14</v>
      </c>
      <c r="G80" s="11">
        <v>0</v>
      </c>
      <c r="H80" s="7">
        <v>0</v>
      </c>
      <c r="I80" s="21">
        <f t="shared" ref="I80:I148" si="3">I79-G80+H80</f>
        <v>217445.8</v>
      </c>
      <c r="J80" s="23">
        <v>55</v>
      </c>
      <c r="K80" s="24">
        <v>0</v>
      </c>
      <c r="L80" s="21">
        <f t="shared" si="2"/>
        <v>-675.61999999999989</v>
      </c>
    </row>
    <row r="81" spans="1:12">
      <c r="A81" s="9">
        <v>42433</v>
      </c>
      <c r="B81" s="8" t="s">
        <v>127</v>
      </c>
      <c r="C81" s="8" t="s">
        <v>17</v>
      </c>
      <c r="D81" s="17" t="s">
        <v>62</v>
      </c>
      <c r="E81" s="17" t="s">
        <v>63</v>
      </c>
      <c r="F81" s="17" t="s">
        <v>150</v>
      </c>
      <c r="G81" s="11">
        <v>380</v>
      </c>
      <c r="H81" s="7">
        <v>0</v>
      </c>
      <c r="I81" s="21">
        <f t="shared" si="3"/>
        <v>217065.8</v>
      </c>
      <c r="J81" s="23">
        <v>0</v>
      </c>
      <c r="K81" s="24">
        <v>0</v>
      </c>
      <c r="L81" s="21">
        <f t="shared" si="2"/>
        <v>-675.61999999999989</v>
      </c>
    </row>
    <row r="82" spans="1:12">
      <c r="A82" s="9">
        <v>42435</v>
      </c>
      <c r="B82" s="8" t="s">
        <v>42</v>
      </c>
      <c r="C82" s="8" t="s">
        <v>20</v>
      </c>
      <c r="D82" s="17" t="s">
        <v>43</v>
      </c>
      <c r="E82" s="17" t="s">
        <v>13</v>
      </c>
      <c r="F82" s="17" t="s">
        <v>14</v>
      </c>
      <c r="G82" s="11">
        <v>0</v>
      </c>
      <c r="H82" s="7">
        <v>0</v>
      </c>
      <c r="I82" s="21">
        <f t="shared" si="3"/>
        <v>217065.8</v>
      </c>
      <c r="J82" s="23">
        <v>37.29</v>
      </c>
      <c r="K82" s="24">
        <v>0</v>
      </c>
      <c r="L82" s="21">
        <f t="shared" si="2"/>
        <v>-712.90999999999985</v>
      </c>
    </row>
    <row r="83" spans="1:12">
      <c r="A83" s="9">
        <v>42436</v>
      </c>
      <c r="B83" s="8" t="s">
        <v>128</v>
      </c>
      <c r="C83" s="8" t="s">
        <v>17</v>
      </c>
      <c r="D83" s="8" t="s">
        <v>18</v>
      </c>
      <c r="E83" s="8" t="s">
        <v>19</v>
      </c>
      <c r="F83" s="8" t="s">
        <v>14</v>
      </c>
      <c r="G83" s="11">
        <v>675.62</v>
      </c>
      <c r="H83" s="7">
        <v>0</v>
      </c>
      <c r="I83" s="21">
        <f t="shared" si="3"/>
        <v>216390.18</v>
      </c>
      <c r="J83" s="23">
        <v>0</v>
      </c>
      <c r="K83" s="24">
        <v>675.62</v>
      </c>
      <c r="L83" s="21">
        <f t="shared" si="2"/>
        <v>-37.28999999999985</v>
      </c>
    </row>
    <row r="84" spans="1:12">
      <c r="A84" s="9">
        <v>42437</v>
      </c>
      <c r="B84" s="8" t="s">
        <v>46</v>
      </c>
      <c r="C84" s="8" t="s">
        <v>20</v>
      </c>
      <c r="D84" s="17" t="s">
        <v>198</v>
      </c>
      <c r="E84" s="17" t="s">
        <v>54</v>
      </c>
      <c r="F84" s="17" t="s">
        <v>397</v>
      </c>
      <c r="G84" s="11">
        <v>0</v>
      </c>
      <c r="H84" s="7">
        <v>0</v>
      </c>
      <c r="I84" s="21">
        <f t="shared" si="3"/>
        <v>216390.18</v>
      </c>
      <c r="J84" s="23">
        <v>70.31</v>
      </c>
      <c r="K84" s="24">
        <v>0</v>
      </c>
      <c r="L84" s="21">
        <f t="shared" si="2"/>
        <v>-107.59999999999985</v>
      </c>
    </row>
    <row r="85" spans="1:12">
      <c r="A85" s="9">
        <v>42438</v>
      </c>
      <c r="B85" s="27" t="s">
        <v>28</v>
      </c>
      <c r="C85" s="27" t="s">
        <v>17</v>
      </c>
      <c r="D85" s="27" t="s">
        <v>29</v>
      </c>
      <c r="E85" s="27" t="s">
        <v>30</v>
      </c>
      <c r="F85" s="17" t="s">
        <v>185</v>
      </c>
      <c r="G85" s="11">
        <v>1389.09</v>
      </c>
      <c r="H85" s="7">
        <v>0</v>
      </c>
      <c r="I85" s="21">
        <f t="shared" si="3"/>
        <v>215001.09</v>
      </c>
      <c r="J85" s="23">
        <v>0</v>
      </c>
      <c r="K85" s="24">
        <v>0</v>
      </c>
      <c r="L85" s="21">
        <f t="shared" si="2"/>
        <v>-107.59999999999985</v>
      </c>
    </row>
    <row r="86" spans="1:12">
      <c r="A86" s="9">
        <v>42438</v>
      </c>
      <c r="B86" s="27" t="s">
        <v>28</v>
      </c>
      <c r="C86" s="27" t="s">
        <v>17</v>
      </c>
      <c r="D86" s="27" t="s">
        <v>92</v>
      </c>
      <c r="E86" s="27" t="s">
        <v>93</v>
      </c>
      <c r="F86" s="17" t="s">
        <v>185</v>
      </c>
      <c r="G86" s="11">
        <v>1090.98</v>
      </c>
      <c r="H86" s="7">
        <v>0</v>
      </c>
      <c r="I86" s="21">
        <f t="shared" si="3"/>
        <v>213910.11</v>
      </c>
      <c r="L86" s="21"/>
    </row>
    <row r="87" spans="1:12">
      <c r="A87" s="9">
        <v>42438</v>
      </c>
      <c r="B87" s="27" t="s">
        <v>28</v>
      </c>
      <c r="C87" s="27" t="s">
        <v>17</v>
      </c>
      <c r="D87" s="27" t="s">
        <v>89</v>
      </c>
      <c r="E87" s="27" t="s">
        <v>90</v>
      </c>
      <c r="F87" s="17" t="s">
        <v>185</v>
      </c>
      <c r="G87" s="11">
        <v>3196.6</v>
      </c>
      <c r="H87" s="7">
        <v>0</v>
      </c>
      <c r="I87" s="21">
        <f t="shared" si="3"/>
        <v>210713.50999999998</v>
      </c>
      <c r="L87" s="21"/>
    </row>
    <row r="88" spans="1:12">
      <c r="A88" s="9">
        <v>42438</v>
      </c>
      <c r="B88" s="8" t="s">
        <v>161</v>
      </c>
      <c r="C88" s="8" t="s">
        <v>17</v>
      </c>
      <c r="D88" s="17" t="s">
        <v>236</v>
      </c>
      <c r="E88" s="17" t="s">
        <v>697</v>
      </c>
      <c r="F88" s="17" t="s">
        <v>238</v>
      </c>
      <c r="G88" s="11">
        <v>250</v>
      </c>
      <c r="H88" s="7">
        <v>0</v>
      </c>
      <c r="I88" s="21">
        <f t="shared" si="3"/>
        <v>210463.50999999998</v>
      </c>
      <c r="J88" s="23">
        <v>0</v>
      </c>
      <c r="K88" s="24">
        <v>0</v>
      </c>
      <c r="L88" s="21">
        <f>L85-J88+K88</f>
        <v>-107.59999999999985</v>
      </c>
    </row>
    <row r="89" spans="1:12">
      <c r="A89" s="9">
        <v>42439</v>
      </c>
      <c r="B89" s="8" t="s">
        <v>21</v>
      </c>
      <c r="C89" s="8" t="s">
        <v>17</v>
      </c>
      <c r="D89" s="8" t="s">
        <v>22</v>
      </c>
      <c r="E89" s="8" t="s">
        <v>23</v>
      </c>
      <c r="F89" s="8" t="s">
        <v>14</v>
      </c>
      <c r="G89" s="11">
        <v>55.04</v>
      </c>
      <c r="H89" s="7">
        <v>0</v>
      </c>
      <c r="I89" s="21">
        <f t="shared" si="3"/>
        <v>210408.46999999997</v>
      </c>
      <c r="J89" s="23">
        <v>0</v>
      </c>
      <c r="K89" s="24">
        <v>0</v>
      </c>
      <c r="L89" s="21">
        <f t="shared" si="2"/>
        <v>-107.59999999999985</v>
      </c>
    </row>
    <row r="90" spans="1:12">
      <c r="A90" s="9">
        <v>42440</v>
      </c>
      <c r="B90" s="8" t="s">
        <v>162</v>
      </c>
      <c r="C90" s="8" t="s">
        <v>17</v>
      </c>
      <c r="D90" s="17" t="s">
        <v>176</v>
      </c>
      <c r="E90" s="17" t="s">
        <v>77</v>
      </c>
      <c r="F90" s="17" t="s">
        <v>177</v>
      </c>
      <c r="G90" s="11">
        <v>40</v>
      </c>
      <c r="H90" s="7">
        <v>0</v>
      </c>
      <c r="I90" s="21">
        <f t="shared" si="3"/>
        <v>210368.46999999997</v>
      </c>
      <c r="J90" s="23">
        <v>0</v>
      </c>
      <c r="K90" s="24">
        <v>0</v>
      </c>
      <c r="L90" s="21">
        <f t="shared" si="2"/>
        <v>-107.59999999999985</v>
      </c>
    </row>
    <row r="91" spans="1:12">
      <c r="A91" s="9">
        <v>42440</v>
      </c>
      <c r="B91" s="8" t="s">
        <v>163</v>
      </c>
      <c r="C91" s="8" t="s">
        <v>17</v>
      </c>
      <c r="D91" s="17" t="s">
        <v>176</v>
      </c>
      <c r="E91" s="17" t="s">
        <v>77</v>
      </c>
      <c r="F91" s="17" t="s">
        <v>180</v>
      </c>
      <c r="G91" s="11">
        <v>40</v>
      </c>
      <c r="H91" s="7">
        <v>0</v>
      </c>
      <c r="I91" s="21">
        <f t="shared" si="3"/>
        <v>210328.46999999997</v>
      </c>
      <c r="J91" s="23">
        <v>0</v>
      </c>
      <c r="K91" s="24">
        <v>0</v>
      </c>
      <c r="L91" s="21">
        <f t="shared" si="2"/>
        <v>-107.59999999999985</v>
      </c>
    </row>
    <row r="92" spans="1:12">
      <c r="A92" s="9">
        <v>42440</v>
      </c>
      <c r="B92" s="8" t="s">
        <v>163</v>
      </c>
      <c r="C92" s="8" t="s">
        <v>17</v>
      </c>
      <c r="D92" s="17" t="s">
        <v>178</v>
      </c>
      <c r="E92" s="17" t="s">
        <v>51</v>
      </c>
      <c r="F92" s="17" t="s">
        <v>180</v>
      </c>
      <c r="G92" s="11">
        <v>140</v>
      </c>
      <c r="H92" s="7">
        <v>0</v>
      </c>
      <c r="I92" s="21">
        <f t="shared" si="3"/>
        <v>210188.46999999997</v>
      </c>
      <c r="J92" s="23">
        <v>0</v>
      </c>
      <c r="K92" s="24">
        <v>0</v>
      </c>
      <c r="L92" s="21">
        <f t="shared" si="2"/>
        <v>-107.59999999999985</v>
      </c>
    </row>
    <row r="93" spans="1:12">
      <c r="A93" s="9">
        <v>42440</v>
      </c>
      <c r="B93" s="8" t="s">
        <v>163</v>
      </c>
      <c r="C93" s="8" t="s">
        <v>17</v>
      </c>
      <c r="D93" s="17" t="s">
        <v>179</v>
      </c>
      <c r="E93" s="17" t="s">
        <v>181</v>
      </c>
      <c r="F93" s="17" t="s">
        <v>180</v>
      </c>
      <c r="G93" s="11">
        <v>20</v>
      </c>
      <c r="H93" s="7">
        <v>0</v>
      </c>
      <c r="I93" s="21">
        <f t="shared" si="3"/>
        <v>210168.46999999997</v>
      </c>
      <c r="J93" s="23">
        <v>0</v>
      </c>
      <c r="K93" s="24">
        <v>0</v>
      </c>
      <c r="L93" s="21">
        <f t="shared" si="2"/>
        <v>-107.59999999999985</v>
      </c>
    </row>
    <row r="94" spans="1:12">
      <c r="A94" s="9">
        <v>42443</v>
      </c>
      <c r="B94" s="8" t="s">
        <v>164</v>
      </c>
      <c r="C94" s="8" t="s">
        <v>17</v>
      </c>
      <c r="D94" s="17" t="s">
        <v>62</v>
      </c>
      <c r="E94" s="17" t="s">
        <v>63</v>
      </c>
      <c r="F94" s="17" t="s">
        <v>182</v>
      </c>
      <c r="G94" s="11">
        <v>1440</v>
      </c>
      <c r="H94" s="7">
        <v>0</v>
      </c>
      <c r="I94" s="21">
        <f t="shared" si="3"/>
        <v>208728.46999999997</v>
      </c>
      <c r="J94" s="23">
        <v>0</v>
      </c>
      <c r="K94" s="24">
        <v>0</v>
      </c>
      <c r="L94" s="21">
        <f t="shared" si="2"/>
        <v>-107.59999999999985</v>
      </c>
    </row>
    <row r="95" spans="1:12">
      <c r="A95" s="9">
        <v>42444</v>
      </c>
      <c r="B95" s="8" t="s">
        <v>165</v>
      </c>
      <c r="C95" s="8" t="s">
        <v>17</v>
      </c>
      <c r="D95" s="17" t="s">
        <v>62</v>
      </c>
      <c r="E95" s="17" t="s">
        <v>63</v>
      </c>
      <c r="F95" s="17" t="s">
        <v>241</v>
      </c>
      <c r="G95" s="11">
        <v>390</v>
      </c>
      <c r="H95" s="7">
        <v>0</v>
      </c>
      <c r="I95" s="21">
        <f t="shared" si="3"/>
        <v>208338.46999999997</v>
      </c>
      <c r="J95" s="23">
        <v>0</v>
      </c>
      <c r="K95" s="24">
        <v>0</v>
      </c>
      <c r="L95" s="21">
        <f t="shared" si="2"/>
        <v>-107.59999999999985</v>
      </c>
    </row>
    <row r="96" spans="1:12">
      <c r="A96" s="9">
        <v>42444</v>
      </c>
      <c r="B96" s="8" t="s">
        <v>167</v>
      </c>
      <c r="C96" s="8" t="s">
        <v>20</v>
      </c>
      <c r="D96" s="17" t="s">
        <v>196</v>
      </c>
      <c r="E96" s="17" t="s">
        <v>187</v>
      </c>
      <c r="F96" s="17" t="s">
        <v>197</v>
      </c>
      <c r="G96" s="11">
        <v>0</v>
      </c>
      <c r="H96" s="7">
        <v>0</v>
      </c>
      <c r="I96" s="21">
        <f t="shared" si="3"/>
        <v>208338.46999999997</v>
      </c>
      <c r="J96" s="23">
        <v>21.22</v>
      </c>
      <c r="K96" s="24">
        <v>0</v>
      </c>
      <c r="L96" s="21">
        <f t="shared" si="2"/>
        <v>-128.81999999999985</v>
      </c>
    </row>
    <row r="97" spans="1:12">
      <c r="A97" s="9">
        <v>42444</v>
      </c>
      <c r="B97" s="8" t="s">
        <v>168</v>
      </c>
      <c r="C97" s="8" t="s">
        <v>20</v>
      </c>
      <c r="D97" s="17" t="s">
        <v>186</v>
      </c>
      <c r="E97" s="17" t="s">
        <v>187</v>
      </c>
      <c r="F97" s="17" t="s">
        <v>188</v>
      </c>
      <c r="G97" s="11">
        <v>0</v>
      </c>
      <c r="H97" s="7">
        <v>0</v>
      </c>
      <c r="I97" s="21">
        <f t="shared" si="3"/>
        <v>208338.46999999997</v>
      </c>
      <c r="J97" s="23">
        <v>68.94</v>
      </c>
      <c r="K97" s="24">
        <v>0</v>
      </c>
      <c r="L97" s="21">
        <f t="shared" si="2"/>
        <v>-197.75999999999985</v>
      </c>
    </row>
    <row r="98" spans="1:12">
      <c r="A98" s="9">
        <v>42444</v>
      </c>
      <c r="B98" s="8" t="s">
        <v>169</v>
      </c>
      <c r="C98" s="8" t="s">
        <v>20</v>
      </c>
      <c r="D98" s="17" t="s">
        <v>189</v>
      </c>
      <c r="E98" s="17" t="s">
        <v>187</v>
      </c>
      <c r="F98" s="17" t="s">
        <v>190</v>
      </c>
      <c r="G98" s="11">
        <v>0</v>
      </c>
      <c r="H98" s="7">
        <v>0</v>
      </c>
      <c r="I98" s="21">
        <f t="shared" si="3"/>
        <v>208338.46999999997</v>
      </c>
      <c r="J98" s="23">
        <v>18.18</v>
      </c>
      <c r="K98" s="24">
        <v>0</v>
      </c>
      <c r="L98" s="21">
        <f t="shared" si="2"/>
        <v>-215.93999999999986</v>
      </c>
    </row>
    <row r="99" spans="1:12">
      <c r="A99" s="9">
        <v>42445</v>
      </c>
      <c r="B99" s="8" t="s">
        <v>170</v>
      </c>
      <c r="C99" s="8" t="s">
        <v>20</v>
      </c>
      <c r="D99" s="17" t="s">
        <v>194</v>
      </c>
      <c r="E99" s="17" t="s">
        <v>157</v>
      </c>
      <c r="F99" s="17" t="s">
        <v>195</v>
      </c>
      <c r="G99" s="11">
        <v>0</v>
      </c>
      <c r="H99" s="7">
        <v>0</v>
      </c>
      <c r="I99" s="21">
        <f t="shared" si="3"/>
        <v>208338.46999999997</v>
      </c>
      <c r="J99" s="23">
        <v>29.71</v>
      </c>
      <c r="K99" s="24">
        <v>0</v>
      </c>
      <c r="L99" s="21">
        <f t="shared" si="2"/>
        <v>-245.64999999999986</v>
      </c>
    </row>
    <row r="100" spans="1:12">
      <c r="A100" s="9">
        <v>42446</v>
      </c>
      <c r="B100" s="8" t="s">
        <v>46</v>
      </c>
      <c r="C100" s="8" t="s">
        <v>20</v>
      </c>
      <c r="D100" s="17" t="s">
        <v>198</v>
      </c>
      <c r="E100" s="17" t="s">
        <v>199</v>
      </c>
      <c r="F100" s="17" t="s">
        <v>200</v>
      </c>
      <c r="G100" s="11">
        <v>0</v>
      </c>
      <c r="H100" s="7">
        <v>0</v>
      </c>
      <c r="I100" s="21">
        <f t="shared" si="3"/>
        <v>208338.46999999997</v>
      </c>
      <c r="J100" s="23">
        <v>70.31</v>
      </c>
      <c r="K100" s="24">
        <v>0</v>
      </c>
      <c r="L100" s="21">
        <f t="shared" si="2"/>
        <v>-315.95999999999987</v>
      </c>
    </row>
    <row r="101" spans="1:12">
      <c r="A101" s="9">
        <v>42448</v>
      </c>
      <c r="B101" s="8" t="s">
        <v>171</v>
      </c>
      <c r="C101" s="8" t="s">
        <v>20</v>
      </c>
      <c r="D101" s="17" t="s">
        <v>191</v>
      </c>
      <c r="E101" s="17" t="s">
        <v>192</v>
      </c>
      <c r="F101" s="17" t="s">
        <v>193</v>
      </c>
      <c r="G101" s="11">
        <v>0</v>
      </c>
      <c r="H101" s="7">
        <v>0</v>
      </c>
      <c r="I101" s="21">
        <f t="shared" si="3"/>
        <v>208338.46999999997</v>
      </c>
      <c r="J101" s="23">
        <v>127.96</v>
      </c>
      <c r="K101" s="24">
        <v>0</v>
      </c>
      <c r="L101" s="21">
        <f t="shared" si="2"/>
        <v>-443.91999999999985</v>
      </c>
    </row>
    <row r="102" spans="1:12">
      <c r="A102" s="9">
        <v>42449</v>
      </c>
      <c r="B102" s="8" t="s">
        <v>172</v>
      </c>
      <c r="C102" s="8" t="s">
        <v>20</v>
      </c>
      <c r="D102" s="17" t="s">
        <v>201</v>
      </c>
      <c r="E102" s="17" t="s">
        <v>575</v>
      </c>
      <c r="F102" s="17" t="s">
        <v>202</v>
      </c>
      <c r="G102" s="11">
        <v>0</v>
      </c>
      <c r="H102" s="7">
        <v>0</v>
      </c>
      <c r="I102" s="21">
        <f t="shared" si="3"/>
        <v>208338.46999999997</v>
      </c>
      <c r="J102" s="23">
        <v>39.950000000000003</v>
      </c>
      <c r="K102" s="24">
        <v>0</v>
      </c>
      <c r="L102" s="21">
        <f t="shared" si="2"/>
        <v>-483.86999999999983</v>
      </c>
    </row>
    <row r="103" spans="1:12">
      <c r="A103" s="9">
        <v>42451</v>
      </c>
      <c r="B103" s="8" t="s">
        <v>166</v>
      </c>
      <c r="C103" s="8" t="s">
        <v>17</v>
      </c>
      <c r="D103" s="8" t="s">
        <v>18</v>
      </c>
      <c r="E103" s="8" t="s">
        <v>19</v>
      </c>
      <c r="F103" s="8" t="s">
        <v>14</v>
      </c>
      <c r="G103" s="11">
        <v>483.87</v>
      </c>
      <c r="H103" s="7">
        <v>0</v>
      </c>
      <c r="I103" s="21">
        <f t="shared" si="3"/>
        <v>207854.59999999998</v>
      </c>
      <c r="J103" s="23">
        <v>0</v>
      </c>
      <c r="K103" s="24">
        <v>483.87</v>
      </c>
      <c r="L103" s="21">
        <f t="shared" si="2"/>
        <v>0</v>
      </c>
    </row>
    <row r="104" spans="1:12">
      <c r="A104" s="9">
        <v>42451</v>
      </c>
      <c r="B104" s="8" t="s">
        <v>28</v>
      </c>
      <c r="C104" s="27" t="s">
        <v>17</v>
      </c>
      <c r="D104" s="27" t="s">
        <v>29</v>
      </c>
      <c r="E104" s="27" t="s">
        <v>30</v>
      </c>
      <c r="F104" s="17" t="s">
        <v>205</v>
      </c>
      <c r="G104" s="11">
        <v>775.94</v>
      </c>
      <c r="H104" s="7">
        <v>0</v>
      </c>
      <c r="I104" s="21">
        <f t="shared" si="3"/>
        <v>207078.65999999997</v>
      </c>
      <c r="J104" s="23">
        <v>0</v>
      </c>
      <c r="K104" s="24">
        <v>0</v>
      </c>
      <c r="L104" s="21">
        <f t="shared" si="2"/>
        <v>0</v>
      </c>
    </row>
    <row r="105" spans="1:12">
      <c r="A105" s="9">
        <v>42451</v>
      </c>
      <c r="B105" s="8" t="s">
        <v>28</v>
      </c>
      <c r="C105" s="27" t="s">
        <v>17</v>
      </c>
      <c r="D105" s="27" t="s">
        <v>92</v>
      </c>
      <c r="E105" s="27" t="s">
        <v>93</v>
      </c>
      <c r="F105" s="17" t="s">
        <v>205</v>
      </c>
      <c r="G105" s="11">
        <v>916.23</v>
      </c>
      <c r="H105" s="7">
        <v>0</v>
      </c>
      <c r="I105" s="21">
        <f t="shared" si="3"/>
        <v>206162.42999999996</v>
      </c>
      <c r="J105" s="23">
        <v>0</v>
      </c>
      <c r="K105" s="24">
        <v>0</v>
      </c>
      <c r="L105" s="21">
        <f t="shared" si="2"/>
        <v>0</v>
      </c>
    </row>
    <row r="106" spans="1:12">
      <c r="A106" s="9">
        <v>42451</v>
      </c>
      <c r="B106" s="8" t="s">
        <v>28</v>
      </c>
      <c r="C106" s="27" t="s">
        <v>17</v>
      </c>
      <c r="D106" s="27" t="s">
        <v>89</v>
      </c>
      <c r="E106" s="27" t="s">
        <v>90</v>
      </c>
      <c r="F106" s="17" t="s">
        <v>205</v>
      </c>
      <c r="G106" s="11">
        <v>3612.08</v>
      </c>
      <c r="H106" s="7">
        <v>0</v>
      </c>
      <c r="I106" s="21">
        <f t="shared" si="3"/>
        <v>202550.34999999998</v>
      </c>
      <c r="J106" s="23">
        <v>0</v>
      </c>
      <c r="K106" s="24">
        <v>0</v>
      </c>
      <c r="L106" s="21">
        <f t="shared" si="2"/>
        <v>0</v>
      </c>
    </row>
    <row r="107" spans="1:12">
      <c r="A107" s="9">
        <v>42451</v>
      </c>
      <c r="B107" s="8" t="s">
        <v>28</v>
      </c>
      <c r="C107" s="27" t="s">
        <v>17</v>
      </c>
      <c r="D107" s="27" t="s">
        <v>513</v>
      </c>
      <c r="E107" s="27" t="s">
        <v>471</v>
      </c>
      <c r="F107" s="17" t="s">
        <v>205</v>
      </c>
      <c r="G107" s="11">
        <v>80</v>
      </c>
      <c r="H107" s="7">
        <v>0</v>
      </c>
      <c r="I107" s="21">
        <f t="shared" si="3"/>
        <v>202470.34999999998</v>
      </c>
      <c r="J107" s="23">
        <v>0</v>
      </c>
      <c r="K107" s="24">
        <v>0</v>
      </c>
      <c r="L107" s="21">
        <f t="shared" si="2"/>
        <v>0</v>
      </c>
    </row>
    <row r="108" spans="1:12">
      <c r="A108" s="9">
        <v>42451</v>
      </c>
      <c r="B108" s="8" t="s">
        <v>28</v>
      </c>
      <c r="C108" s="27" t="s">
        <v>17</v>
      </c>
      <c r="D108" s="27" t="s">
        <v>510</v>
      </c>
      <c r="E108" s="27" t="s">
        <v>429</v>
      </c>
      <c r="F108" s="17" t="s">
        <v>205</v>
      </c>
      <c r="G108" s="11">
        <v>140</v>
      </c>
      <c r="H108" s="7">
        <v>0</v>
      </c>
      <c r="I108" s="21">
        <f t="shared" si="3"/>
        <v>202330.34999999998</v>
      </c>
      <c r="J108" s="23">
        <v>0</v>
      </c>
      <c r="K108" s="24">
        <v>0</v>
      </c>
      <c r="L108" s="21">
        <f t="shared" si="2"/>
        <v>0</v>
      </c>
    </row>
    <row r="109" spans="1:12">
      <c r="A109" s="9">
        <v>42451</v>
      </c>
      <c r="B109" s="8" t="s">
        <v>28</v>
      </c>
      <c r="C109" s="27" t="s">
        <v>17</v>
      </c>
      <c r="D109" s="27" t="s">
        <v>511</v>
      </c>
      <c r="E109" s="27" t="s">
        <v>471</v>
      </c>
      <c r="F109" s="17" t="s">
        <v>205</v>
      </c>
      <c r="G109" s="11">
        <v>50</v>
      </c>
      <c r="H109" s="7">
        <v>0</v>
      </c>
      <c r="I109" s="21">
        <f t="shared" si="3"/>
        <v>202280.34999999998</v>
      </c>
      <c r="J109" s="23">
        <v>0</v>
      </c>
      <c r="K109" s="24">
        <v>0</v>
      </c>
      <c r="L109" s="21">
        <f t="shared" si="2"/>
        <v>0</v>
      </c>
    </row>
    <row r="110" spans="1:12">
      <c r="A110" s="9">
        <v>42451</v>
      </c>
      <c r="B110" s="8" t="s">
        <v>28</v>
      </c>
      <c r="C110" s="27" t="s">
        <v>17</v>
      </c>
      <c r="D110" s="27" t="s">
        <v>512</v>
      </c>
      <c r="E110" s="27" t="s">
        <v>429</v>
      </c>
      <c r="F110" s="17" t="s">
        <v>205</v>
      </c>
      <c r="G110" s="11">
        <v>140</v>
      </c>
      <c r="H110" s="7">
        <v>0</v>
      </c>
      <c r="I110" s="21">
        <f t="shared" si="3"/>
        <v>202140.34999999998</v>
      </c>
      <c r="J110" s="23">
        <v>0</v>
      </c>
      <c r="K110" s="24">
        <v>0</v>
      </c>
      <c r="L110" s="21">
        <f t="shared" si="2"/>
        <v>0</v>
      </c>
    </row>
    <row r="111" spans="1:12">
      <c r="A111" s="9">
        <v>42453</v>
      </c>
      <c r="B111" s="8" t="s">
        <v>206</v>
      </c>
      <c r="C111" s="8" t="s">
        <v>17</v>
      </c>
      <c r="D111" s="17" t="s">
        <v>239</v>
      </c>
      <c r="E111" s="17" t="s">
        <v>187</v>
      </c>
      <c r="F111" s="17" t="s">
        <v>240</v>
      </c>
      <c r="G111" s="11">
        <v>500</v>
      </c>
      <c r="H111" s="7">
        <v>0</v>
      </c>
      <c r="I111" s="21">
        <f t="shared" si="3"/>
        <v>201640.34999999998</v>
      </c>
      <c r="J111" s="23">
        <v>0</v>
      </c>
      <c r="K111" s="24">
        <v>0</v>
      </c>
      <c r="L111" s="21">
        <f t="shared" si="2"/>
        <v>0</v>
      </c>
    </row>
    <row r="112" spans="1:12">
      <c r="A112" s="9">
        <v>42457</v>
      </c>
      <c r="B112" s="8" t="s">
        <v>72</v>
      </c>
      <c r="C112" s="8" t="s">
        <v>20</v>
      </c>
      <c r="D112" s="17" t="s">
        <v>74</v>
      </c>
      <c r="E112" s="17" t="s">
        <v>13</v>
      </c>
      <c r="F112" s="17" t="s">
        <v>14</v>
      </c>
      <c r="G112" s="11">
        <v>0</v>
      </c>
      <c r="H112" s="7">
        <v>0</v>
      </c>
      <c r="I112" s="21">
        <f t="shared" si="3"/>
        <v>201640.34999999998</v>
      </c>
      <c r="J112" s="23">
        <v>98.19</v>
      </c>
      <c r="K112" s="24">
        <v>0</v>
      </c>
      <c r="L112" s="21">
        <f t="shared" si="2"/>
        <v>-98.19</v>
      </c>
    </row>
    <row r="113" spans="1:12">
      <c r="A113" s="9">
        <v>42458</v>
      </c>
      <c r="B113" s="8" t="s">
        <v>207</v>
      </c>
      <c r="C113" s="8" t="s">
        <v>17</v>
      </c>
      <c r="D113" s="17" t="s">
        <v>107</v>
      </c>
      <c r="E113" s="17" t="s">
        <v>108</v>
      </c>
      <c r="F113" s="17" t="s">
        <v>219</v>
      </c>
      <c r="G113" s="11">
        <v>35.340000000000003</v>
      </c>
      <c r="H113" s="7">
        <v>0</v>
      </c>
      <c r="I113" s="21">
        <f t="shared" si="3"/>
        <v>201605.00999999998</v>
      </c>
      <c r="J113" s="23">
        <v>0</v>
      </c>
      <c r="K113" s="24">
        <v>0</v>
      </c>
      <c r="L113" s="21">
        <f t="shared" si="2"/>
        <v>-98.19</v>
      </c>
    </row>
    <row r="114" spans="1:12">
      <c r="A114" s="9">
        <v>42458</v>
      </c>
      <c r="B114" s="8" t="s">
        <v>73</v>
      </c>
      <c r="C114" s="8" t="s">
        <v>20</v>
      </c>
      <c r="D114" s="17" t="s">
        <v>74</v>
      </c>
      <c r="E114" s="17" t="s">
        <v>13</v>
      </c>
      <c r="F114" s="17" t="s">
        <v>14</v>
      </c>
      <c r="G114" s="11">
        <v>0</v>
      </c>
      <c r="H114" s="7">
        <v>0</v>
      </c>
      <c r="I114" s="21">
        <f t="shared" si="3"/>
        <v>201605.00999999998</v>
      </c>
      <c r="J114" s="23">
        <v>52.94</v>
      </c>
      <c r="K114" s="24">
        <v>0</v>
      </c>
      <c r="L114" s="21">
        <f t="shared" si="2"/>
        <v>-151.13</v>
      </c>
    </row>
    <row r="115" spans="1:12">
      <c r="A115" s="9">
        <v>42458</v>
      </c>
      <c r="B115" s="8" t="s">
        <v>73</v>
      </c>
      <c r="C115" s="8" t="s">
        <v>20</v>
      </c>
      <c r="D115" s="17" t="s">
        <v>74</v>
      </c>
      <c r="E115" s="17" t="s">
        <v>13</v>
      </c>
      <c r="F115" s="17" t="s">
        <v>14</v>
      </c>
      <c r="G115" s="11">
        <v>0</v>
      </c>
      <c r="H115" s="7">
        <v>0</v>
      </c>
      <c r="I115" s="21">
        <f t="shared" si="3"/>
        <v>201605.00999999998</v>
      </c>
      <c r="J115" s="23">
        <v>70.13</v>
      </c>
      <c r="K115" s="24">
        <v>0</v>
      </c>
      <c r="L115" s="21">
        <f t="shared" si="2"/>
        <v>-221.26</v>
      </c>
    </row>
    <row r="116" spans="1:12">
      <c r="A116" s="9">
        <v>42458</v>
      </c>
      <c r="B116" s="8" t="s">
        <v>46</v>
      </c>
      <c r="C116" s="8" t="s">
        <v>20</v>
      </c>
      <c r="D116" s="17" t="s">
        <v>153</v>
      </c>
      <c r="E116" s="17" t="s">
        <v>54</v>
      </c>
      <c r="F116" s="17" t="s">
        <v>251</v>
      </c>
      <c r="G116" s="11">
        <v>0</v>
      </c>
      <c r="H116" s="7">
        <v>0</v>
      </c>
      <c r="I116" s="21">
        <f t="shared" si="3"/>
        <v>201605.00999999998</v>
      </c>
      <c r="J116" s="23">
        <v>73.010000000000005</v>
      </c>
      <c r="K116" s="24">
        <v>0</v>
      </c>
      <c r="L116" s="21">
        <f t="shared" si="2"/>
        <v>-294.27</v>
      </c>
    </row>
    <row r="117" spans="1:12">
      <c r="A117" s="9">
        <v>42460</v>
      </c>
      <c r="B117" s="8" t="s">
        <v>102</v>
      </c>
      <c r="C117" s="8" t="s">
        <v>17</v>
      </c>
      <c r="D117" s="8" t="s">
        <v>102</v>
      </c>
      <c r="E117" s="8" t="s">
        <v>103</v>
      </c>
      <c r="F117" s="8" t="s">
        <v>14</v>
      </c>
      <c r="G117" s="11">
        <v>0</v>
      </c>
      <c r="H117" s="7">
        <v>7428.29</v>
      </c>
      <c r="I117" s="21">
        <f t="shared" si="3"/>
        <v>209033.3</v>
      </c>
      <c r="J117" s="23">
        <v>0</v>
      </c>
      <c r="K117" s="24">
        <v>0</v>
      </c>
      <c r="L117" s="21">
        <f t="shared" si="2"/>
        <v>-294.27</v>
      </c>
    </row>
    <row r="118" spans="1:12">
      <c r="A118" s="9">
        <v>42460</v>
      </c>
      <c r="B118" s="8" t="s">
        <v>102</v>
      </c>
      <c r="C118" s="8" t="s">
        <v>17</v>
      </c>
      <c r="D118" s="8" t="s">
        <v>71</v>
      </c>
      <c r="E118" s="8" t="s">
        <v>71</v>
      </c>
      <c r="F118" s="8" t="s">
        <v>14</v>
      </c>
      <c r="G118" s="11">
        <v>0</v>
      </c>
      <c r="H118" s="7">
        <v>212.44</v>
      </c>
      <c r="I118" s="21">
        <f t="shared" si="3"/>
        <v>209245.74</v>
      </c>
      <c r="J118" s="23">
        <v>0</v>
      </c>
      <c r="K118" s="24">
        <v>0</v>
      </c>
      <c r="L118" s="21">
        <f t="shared" si="2"/>
        <v>-294.27</v>
      </c>
    </row>
    <row r="119" spans="1:12">
      <c r="A119" s="9">
        <v>42463</v>
      </c>
      <c r="B119" s="8" t="s">
        <v>11</v>
      </c>
      <c r="C119" s="8" t="s">
        <v>20</v>
      </c>
      <c r="D119" s="8" t="s">
        <v>12</v>
      </c>
      <c r="E119" s="8" t="s">
        <v>13</v>
      </c>
      <c r="F119" s="8" t="s">
        <v>14</v>
      </c>
      <c r="G119" s="11">
        <v>0</v>
      </c>
      <c r="H119" s="7">
        <v>0</v>
      </c>
      <c r="I119" s="21">
        <f t="shared" si="3"/>
        <v>209245.74</v>
      </c>
      <c r="J119" s="23">
        <v>55.47</v>
      </c>
      <c r="K119" s="24">
        <v>0</v>
      </c>
      <c r="L119" s="21">
        <f t="shared" si="2"/>
        <v>-349.74</v>
      </c>
    </row>
    <row r="120" spans="1:12">
      <c r="A120" s="9">
        <v>42464</v>
      </c>
      <c r="B120" s="8" t="s">
        <v>46</v>
      </c>
      <c r="C120" s="8" t="s">
        <v>20</v>
      </c>
      <c r="D120" s="17" t="s">
        <v>198</v>
      </c>
      <c r="E120" s="17" t="s">
        <v>54</v>
      </c>
      <c r="F120" s="17" t="s">
        <v>252</v>
      </c>
      <c r="G120" s="11">
        <v>0</v>
      </c>
      <c r="H120" s="7">
        <v>0</v>
      </c>
      <c r="I120" s="21">
        <f t="shared" si="3"/>
        <v>209245.74</v>
      </c>
      <c r="J120" s="23">
        <v>61.99</v>
      </c>
      <c r="K120" s="24">
        <v>0</v>
      </c>
      <c r="L120" s="21">
        <f t="shared" si="2"/>
        <v>-411.73</v>
      </c>
    </row>
    <row r="121" spans="1:12">
      <c r="A121" s="9">
        <v>42464</v>
      </c>
      <c r="B121" s="8" t="s">
        <v>46</v>
      </c>
      <c r="C121" s="8" t="s">
        <v>20</v>
      </c>
      <c r="D121" s="17" t="s">
        <v>56</v>
      </c>
      <c r="E121" s="17" t="s">
        <v>57</v>
      </c>
      <c r="F121" s="17" t="s">
        <v>253</v>
      </c>
      <c r="G121" s="11">
        <v>0</v>
      </c>
      <c r="H121" s="7">
        <v>0</v>
      </c>
      <c r="I121" s="21">
        <f t="shared" si="3"/>
        <v>209245.74</v>
      </c>
      <c r="J121" s="23">
        <v>98.95</v>
      </c>
      <c r="K121" s="24">
        <v>0</v>
      </c>
      <c r="L121" s="21">
        <f t="shared" si="2"/>
        <v>-510.68</v>
      </c>
    </row>
    <row r="122" spans="1:12">
      <c r="A122" s="9">
        <v>42466</v>
      </c>
      <c r="B122" s="8" t="s">
        <v>42</v>
      </c>
      <c r="C122" s="8" t="s">
        <v>20</v>
      </c>
      <c r="D122" s="8" t="s">
        <v>43</v>
      </c>
      <c r="E122" s="8" t="s">
        <v>13</v>
      </c>
      <c r="F122" s="8" t="s">
        <v>14</v>
      </c>
      <c r="G122" s="11">
        <v>0</v>
      </c>
      <c r="H122" s="7">
        <v>0</v>
      </c>
      <c r="I122" s="21">
        <f t="shared" si="3"/>
        <v>209245.74</v>
      </c>
      <c r="J122" s="23">
        <v>36.5</v>
      </c>
      <c r="K122" s="24">
        <v>0</v>
      </c>
      <c r="L122" s="21">
        <f t="shared" si="2"/>
        <v>-547.18000000000006</v>
      </c>
    </row>
    <row r="123" spans="1:12">
      <c r="A123" s="9">
        <v>42467</v>
      </c>
      <c r="B123" s="8" t="s">
        <v>28</v>
      </c>
      <c r="C123" s="27" t="s">
        <v>17</v>
      </c>
      <c r="D123" s="27" t="s">
        <v>29</v>
      </c>
      <c r="E123" s="27" t="s">
        <v>30</v>
      </c>
      <c r="F123" s="17" t="s">
        <v>248</v>
      </c>
      <c r="G123" s="11">
        <v>1105.8800000000001</v>
      </c>
      <c r="H123" s="7">
        <v>0</v>
      </c>
      <c r="I123" s="21">
        <f t="shared" si="3"/>
        <v>208139.86</v>
      </c>
      <c r="J123" s="23">
        <v>0</v>
      </c>
      <c r="K123" s="24">
        <v>0</v>
      </c>
      <c r="L123" s="21">
        <f t="shared" si="2"/>
        <v>-547.18000000000006</v>
      </c>
    </row>
    <row r="124" spans="1:12">
      <c r="A124" s="9">
        <v>42467</v>
      </c>
      <c r="B124" s="8" t="s">
        <v>28</v>
      </c>
      <c r="C124" s="27" t="s">
        <v>17</v>
      </c>
      <c r="D124" s="27" t="s">
        <v>92</v>
      </c>
      <c r="E124" s="27" t="s">
        <v>93</v>
      </c>
      <c r="F124" s="17" t="s">
        <v>248</v>
      </c>
      <c r="G124" s="11">
        <v>846.96</v>
      </c>
      <c r="H124" s="7">
        <v>0</v>
      </c>
      <c r="I124" s="21">
        <f t="shared" si="3"/>
        <v>207292.9</v>
      </c>
      <c r="J124" s="23">
        <v>0</v>
      </c>
      <c r="K124" s="24">
        <v>0</v>
      </c>
      <c r="L124" s="21">
        <f t="shared" si="2"/>
        <v>-547.18000000000006</v>
      </c>
    </row>
    <row r="125" spans="1:12">
      <c r="A125" s="9">
        <v>42467</v>
      </c>
      <c r="B125" s="8" t="s">
        <v>28</v>
      </c>
      <c r="C125" s="27" t="s">
        <v>17</v>
      </c>
      <c r="D125" s="27" t="s">
        <v>89</v>
      </c>
      <c r="E125" s="27" t="s">
        <v>90</v>
      </c>
      <c r="F125" s="17" t="s">
        <v>248</v>
      </c>
      <c r="G125" s="11">
        <v>3215.96</v>
      </c>
      <c r="H125" s="7">
        <v>0</v>
      </c>
      <c r="I125" s="21">
        <f t="shared" si="3"/>
        <v>204076.94</v>
      </c>
      <c r="J125" s="23">
        <v>0</v>
      </c>
      <c r="K125" s="24">
        <v>0</v>
      </c>
      <c r="L125" s="21">
        <f t="shared" si="2"/>
        <v>-547.18000000000006</v>
      </c>
    </row>
    <row r="126" spans="1:12">
      <c r="A126" s="9">
        <v>42467</v>
      </c>
      <c r="B126" s="8" t="s">
        <v>28</v>
      </c>
      <c r="C126" s="27" t="s">
        <v>17</v>
      </c>
      <c r="D126" s="27" t="s">
        <v>514</v>
      </c>
      <c r="E126" s="27" t="s">
        <v>429</v>
      </c>
      <c r="F126" s="17" t="s">
        <v>248</v>
      </c>
      <c r="G126" s="11">
        <v>140</v>
      </c>
      <c r="H126" s="7">
        <v>0</v>
      </c>
      <c r="I126" s="21">
        <f t="shared" si="3"/>
        <v>203936.94</v>
      </c>
      <c r="J126" s="23">
        <v>0</v>
      </c>
      <c r="K126" s="24">
        <v>0</v>
      </c>
      <c r="L126" s="21">
        <f t="shared" si="2"/>
        <v>-547.18000000000006</v>
      </c>
    </row>
    <row r="127" spans="1:12">
      <c r="A127" s="9">
        <v>42468</v>
      </c>
      <c r="B127" s="8" t="s">
        <v>208</v>
      </c>
      <c r="C127" s="8" t="s">
        <v>17</v>
      </c>
      <c r="D127" s="17" t="s">
        <v>233</v>
      </c>
      <c r="E127" s="17" t="s">
        <v>575</v>
      </c>
      <c r="F127" s="17" t="s">
        <v>242</v>
      </c>
      <c r="G127" s="11">
        <v>75</v>
      </c>
      <c r="H127" s="7">
        <v>0</v>
      </c>
      <c r="I127" s="21">
        <f t="shared" si="3"/>
        <v>203861.94</v>
      </c>
      <c r="J127" s="23">
        <v>0</v>
      </c>
      <c r="K127" s="24">
        <v>0</v>
      </c>
      <c r="L127" s="21">
        <f t="shared" si="2"/>
        <v>-547.18000000000006</v>
      </c>
    </row>
    <row r="128" spans="1:12">
      <c r="A128" s="9">
        <v>42468</v>
      </c>
      <c r="B128" s="8" t="s">
        <v>209</v>
      </c>
      <c r="C128" s="8" t="s">
        <v>17</v>
      </c>
      <c r="D128" s="17" t="s">
        <v>210</v>
      </c>
      <c r="E128" s="17" t="s">
        <v>575</v>
      </c>
      <c r="F128" s="17" t="s">
        <v>242</v>
      </c>
      <c r="G128" s="11">
        <v>1</v>
      </c>
      <c r="H128" s="7">
        <v>0</v>
      </c>
      <c r="I128" s="21">
        <f t="shared" si="3"/>
        <v>203860.94</v>
      </c>
      <c r="J128" s="23">
        <v>0</v>
      </c>
      <c r="K128" s="24">
        <v>0</v>
      </c>
      <c r="L128" s="21">
        <f t="shared" si="2"/>
        <v>-547.18000000000006</v>
      </c>
    </row>
    <row r="129" spans="1:12">
      <c r="A129" s="9">
        <v>42468</v>
      </c>
      <c r="B129" s="8" t="s">
        <v>211</v>
      </c>
      <c r="C129" s="8" t="s">
        <v>17</v>
      </c>
      <c r="D129" s="17" t="s">
        <v>260</v>
      </c>
      <c r="E129" s="17" t="s">
        <v>575</v>
      </c>
      <c r="F129" s="17" t="s">
        <v>261</v>
      </c>
      <c r="G129" s="11">
        <v>365</v>
      </c>
      <c r="H129" s="7">
        <v>0</v>
      </c>
      <c r="I129" s="21">
        <f t="shared" si="3"/>
        <v>203495.94</v>
      </c>
      <c r="J129" s="23">
        <v>0</v>
      </c>
      <c r="K129" s="24">
        <v>0</v>
      </c>
      <c r="L129" s="21">
        <f t="shared" si="2"/>
        <v>-547.18000000000006</v>
      </c>
    </row>
    <row r="130" spans="1:12">
      <c r="A130" s="9">
        <v>42468</v>
      </c>
      <c r="B130" s="8" t="s">
        <v>209</v>
      </c>
      <c r="C130" s="8" t="s">
        <v>17</v>
      </c>
      <c r="D130" s="27" t="s">
        <v>210</v>
      </c>
      <c r="E130" s="17" t="s">
        <v>575</v>
      </c>
      <c r="F130" s="17" t="s">
        <v>261</v>
      </c>
      <c r="G130" s="11">
        <v>1</v>
      </c>
      <c r="H130" s="7">
        <v>0</v>
      </c>
      <c r="I130" s="21">
        <f t="shared" si="3"/>
        <v>203494.94</v>
      </c>
      <c r="J130" s="23">
        <v>0</v>
      </c>
      <c r="K130" s="24">
        <v>0</v>
      </c>
      <c r="L130" s="21">
        <f t="shared" si="2"/>
        <v>-547.18000000000006</v>
      </c>
    </row>
    <row r="131" spans="1:12">
      <c r="A131" s="9">
        <v>42468</v>
      </c>
      <c r="B131" s="8" t="s">
        <v>212</v>
      </c>
      <c r="C131" s="8" t="s">
        <v>17</v>
      </c>
      <c r="D131" s="17" t="s">
        <v>221</v>
      </c>
      <c r="E131" s="17" t="s">
        <v>575</v>
      </c>
      <c r="F131" s="17" t="s">
        <v>243</v>
      </c>
      <c r="G131" s="11">
        <v>250</v>
      </c>
      <c r="H131" s="7">
        <v>0</v>
      </c>
      <c r="I131" s="21">
        <f t="shared" si="3"/>
        <v>203244.94</v>
      </c>
      <c r="J131" s="23">
        <v>0</v>
      </c>
      <c r="K131" s="24">
        <v>0</v>
      </c>
      <c r="L131" s="21">
        <f t="shared" si="2"/>
        <v>-547.18000000000006</v>
      </c>
    </row>
    <row r="132" spans="1:12">
      <c r="A132" s="9">
        <v>42468</v>
      </c>
      <c r="B132" s="8" t="s">
        <v>209</v>
      </c>
      <c r="C132" s="8" t="s">
        <v>17</v>
      </c>
      <c r="D132" s="28" t="s">
        <v>210</v>
      </c>
      <c r="E132" s="17" t="s">
        <v>575</v>
      </c>
      <c r="F132" s="17" t="s">
        <v>243</v>
      </c>
      <c r="G132" s="11">
        <v>1</v>
      </c>
      <c r="H132" s="7">
        <v>0</v>
      </c>
      <c r="I132" s="21">
        <f t="shared" si="3"/>
        <v>203243.94</v>
      </c>
      <c r="J132" s="23">
        <v>0</v>
      </c>
      <c r="K132" s="24">
        <v>0</v>
      </c>
      <c r="L132" s="21">
        <f t="shared" si="2"/>
        <v>-547.18000000000006</v>
      </c>
    </row>
    <row r="133" spans="1:12">
      <c r="A133" s="9">
        <v>42468</v>
      </c>
      <c r="B133" s="8" t="s">
        <v>213</v>
      </c>
      <c r="C133" s="8" t="s">
        <v>17</v>
      </c>
      <c r="D133" s="17" t="s">
        <v>62</v>
      </c>
      <c r="E133" s="17" t="s">
        <v>63</v>
      </c>
      <c r="F133" s="17" t="s">
        <v>262</v>
      </c>
      <c r="G133" s="11">
        <v>210</v>
      </c>
      <c r="H133" s="7">
        <v>0</v>
      </c>
      <c r="I133" s="21">
        <f t="shared" si="3"/>
        <v>203033.94</v>
      </c>
      <c r="J133" s="23">
        <v>0</v>
      </c>
      <c r="K133" s="24">
        <v>0</v>
      </c>
      <c r="L133" s="21">
        <f t="shared" si="2"/>
        <v>-547.18000000000006</v>
      </c>
    </row>
    <row r="134" spans="1:12">
      <c r="A134" s="9">
        <v>42468</v>
      </c>
      <c r="B134" s="8" t="s">
        <v>209</v>
      </c>
      <c r="C134" s="8" t="s">
        <v>17</v>
      </c>
      <c r="D134" s="28" t="s">
        <v>210</v>
      </c>
      <c r="E134" s="17" t="s">
        <v>63</v>
      </c>
      <c r="F134" s="17" t="s">
        <v>262</v>
      </c>
      <c r="G134" s="11">
        <v>1</v>
      </c>
      <c r="H134" s="7">
        <v>0</v>
      </c>
      <c r="I134" s="21">
        <f t="shared" si="3"/>
        <v>203032.94</v>
      </c>
      <c r="J134" s="23">
        <v>0</v>
      </c>
      <c r="K134" s="24">
        <v>0</v>
      </c>
      <c r="L134" s="21">
        <f t="shared" si="2"/>
        <v>-547.18000000000006</v>
      </c>
    </row>
    <row r="135" spans="1:12">
      <c r="A135" s="9">
        <v>42468</v>
      </c>
      <c r="B135" s="8" t="s">
        <v>214</v>
      </c>
      <c r="C135" s="8" t="s">
        <v>17</v>
      </c>
      <c r="D135" s="17" t="s">
        <v>221</v>
      </c>
      <c r="E135" s="17" t="s">
        <v>575</v>
      </c>
      <c r="F135" s="17" t="s">
        <v>220</v>
      </c>
      <c r="G135" s="11">
        <v>187.5</v>
      </c>
      <c r="H135" s="7">
        <v>0</v>
      </c>
      <c r="I135" s="21">
        <f t="shared" si="3"/>
        <v>202845.44</v>
      </c>
      <c r="J135" s="23">
        <v>0</v>
      </c>
      <c r="K135" s="24">
        <v>0</v>
      </c>
      <c r="L135" s="21">
        <f t="shared" si="2"/>
        <v>-547.18000000000006</v>
      </c>
    </row>
    <row r="136" spans="1:12">
      <c r="A136" s="9">
        <v>42468</v>
      </c>
      <c r="B136" s="8" t="s">
        <v>216</v>
      </c>
      <c r="C136" s="8" t="s">
        <v>17</v>
      </c>
      <c r="D136" s="17" t="s">
        <v>222</v>
      </c>
      <c r="E136" s="17" t="s">
        <v>113</v>
      </c>
      <c r="F136" s="17" t="s">
        <v>223</v>
      </c>
      <c r="G136" s="11">
        <v>210.4</v>
      </c>
      <c r="H136" s="7">
        <v>0</v>
      </c>
      <c r="I136" s="21">
        <f t="shared" si="3"/>
        <v>202635.04</v>
      </c>
      <c r="J136" s="23">
        <v>0</v>
      </c>
      <c r="K136" s="24">
        <v>0</v>
      </c>
      <c r="L136" s="21">
        <f t="shared" si="2"/>
        <v>-547.18000000000006</v>
      </c>
    </row>
    <row r="137" spans="1:12">
      <c r="A137" s="9">
        <v>42468</v>
      </c>
      <c r="B137" s="8" t="s">
        <v>217</v>
      </c>
      <c r="C137" s="8" t="s">
        <v>17</v>
      </c>
      <c r="D137" s="17" t="s">
        <v>224</v>
      </c>
      <c r="E137" s="17" t="s">
        <v>187</v>
      </c>
      <c r="F137" s="17" t="s">
        <v>225</v>
      </c>
      <c r="G137" s="11">
        <v>2338.7199999999998</v>
      </c>
      <c r="H137" s="7">
        <v>0</v>
      </c>
      <c r="I137" s="21">
        <f t="shared" si="3"/>
        <v>200296.32000000001</v>
      </c>
      <c r="J137" s="23">
        <v>0</v>
      </c>
      <c r="K137" s="24">
        <v>0</v>
      </c>
      <c r="L137" s="21">
        <f t="shared" si="2"/>
        <v>-547.18000000000006</v>
      </c>
    </row>
    <row r="138" spans="1:12">
      <c r="A138" s="9">
        <v>42469</v>
      </c>
      <c r="B138" s="8" t="s">
        <v>215</v>
      </c>
      <c r="C138" s="8" t="s">
        <v>20</v>
      </c>
      <c r="D138" s="17" t="s">
        <v>255</v>
      </c>
      <c r="E138" s="17" t="s">
        <v>575</v>
      </c>
      <c r="F138" s="17" t="s">
        <v>256</v>
      </c>
      <c r="G138" s="11">
        <v>0</v>
      </c>
      <c r="H138" s="7">
        <v>0</v>
      </c>
      <c r="I138" s="21">
        <f t="shared" si="3"/>
        <v>200296.32000000001</v>
      </c>
      <c r="J138" s="23">
        <v>25.63</v>
      </c>
      <c r="K138" s="24">
        <v>0</v>
      </c>
      <c r="L138" s="21">
        <f t="shared" si="2"/>
        <v>-572.81000000000006</v>
      </c>
    </row>
    <row r="139" spans="1:12">
      <c r="A139" s="9">
        <v>42471</v>
      </c>
      <c r="B139" s="8" t="s">
        <v>218</v>
      </c>
      <c r="C139" s="8" t="s">
        <v>17</v>
      </c>
      <c r="D139" s="8" t="s">
        <v>18</v>
      </c>
      <c r="E139" s="8" t="s">
        <v>19</v>
      </c>
      <c r="F139" s="8" t="s">
        <v>14</v>
      </c>
      <c r="G139" s="11">
        <v>572.80999999999995</v>
      </c>
      <c r="H139" s="7">
        <v>0</v>
      </c>
      <c r="I139" s="21">
        <f t="shared" si="3"/>
        <v>199723.51</v>
      </c>
      <c r="J139" s="23">
        <v>0</v>
      </c>
      <c r="K139" s="24">
        <v>572.80999999999995</v>
      </c>
      <c r="L139" s="21">
        <f t="shared" si="2"/>
        <v>0</v>
      </c>
    </row>
    <row r="140" spans="1:12">
      <c r="A140" s="9">
        <v>42471</v>
      </c>
      <c r="B140" s="8" t="s">
        <v>21</v>
      </c>
      <c r="C140" s="8" t="s">
        <v>17</v>
      </c>
      <c r="D140" s="8" t="s">
        <v>22</v>
      </c>
      <c r="E140" s="8" t="s">
        <v>23</v>
      </c>
      <c r="F140" s="8" t="s">
        <v>14</v>
      </c>
      <c r="G140" s="11">
        <v>55.04</v>
      </c>
      <c r="H140" s="7">
        <v>0</v>
      </c>
      <c r="I140" s="21">
        <f t="shared" si="3"/>
        <v>199668.47</v>
      </c>
      <c r="J140" s="23">
        <v>0</v>
      </c>
      <c r="K140" s="24">
        <v>0</v>
      </c>
      <c r="L140" s="21">
        <f t="shared" si="2"/>
        <v>0</v>
      </c>
    </row>
    <row r="141" spans="1:12">
      <c r="A141" s="9">
        <v>42471</v>
      </c>
      <c r="B141" s="8" t="s">
        <v>28</v>
      </c>
      <c r="C141" s="8" t="s">
        <v>17</v>
      </c>
      <c r="D141" s="17" t="s">
        <v>29</v>
      </c>
      <c r="E141" s="17" t="s">
        <v>30</v>
      </c>
      <c r="F141" s="17" t="s">
        <v>263</v>
      </c>
      <c r="G141" s="11">
        <v>57.49</v>
      </c>
      <c r="H141" s="7">
        <v>0</v>
      </c>
      <c r="I141" s="21">
        <f t="shared" si="3"/>
        <v>199610.98</v>
      </c>
      <c r="J141" s="23">
        <v>0</v>
      </c>
      <c r="K141" s="24">
        <v>0</v>
      </c>
      <c r="L141" s="21">
        <f t="shared" si="2"/>
        <v>0</v>
      </c>
    </row>
    <row r="142" spans="1:12">
      <c r="A142" s="9">
        <v>42473</v>
      </c>
      <c r="B142" s="8" t="s">
        <v>226</v>
      </c>
      <c r="C142" s="8" t="s">
        <v>17</v>
      </c>
      <c r="D142" s="17" t="s">
        <v>257</v>
      </c>
      <c r="E142" s="17" t="s">
        <v>259</v>
      </c>
      <c r="F142" s="17" t="s">
        <v>258</v>
      </c>
      <c r="G142" s="11">
        <v>200</v>
      </c>
      <c r="H142" s="7">
        <v>0</v>
      </c>
      <c r="I142" s="21">
        <f t="shared" si="3"/>
        <v>199410.98</v>
      </c>
      <c r="J142" s="23">
        <v>0</v>
      </c>
      <c r="K142" s="24">
        <v>0</v>
      </c>
      <c r="L142" s="21">
        <f t="shared" si="2"/>
        <v>0</v>
      </c>
    </row>
    <row r="143" spans="1:12">
      <c r="A143" s="9">
        <v>42473</v>
      </c>
      <c r="B143" s="8" t="s">
        <v>227</v>
      </c>
      <c r="C143" s="8" t="s">
        <v>17</v>
      </c>
      <c r="D143" s="17" t="s">
        <v>230</v>
      </c>
      <c r="E143" s="17" t="s">
        <v>113</v>
      </c>
      <c r="F143" s="17" t="s">
        <v>231</v>
      </c>
      <c r="G143" s="11">
        <v>150</v>
      </c>
      <c r="H143" s="7">
        <v>0</v>
      </c>
      <c r="I143" s="21">
        <f t="shared" si="3"/>
        <v>199260.98</v>
      </c>
      <c r="J143" s="23">
        <v>0</v>
      </c>
      <c r="K143" s="24">
        <v>0</v>
      </c>
      <c r="L143" s="21">
        <f t="shared" si="2"/>
        <v>0</v>
      </c>
    </row>
    <row r="144" spans="1:12">
      <c r="A144" s="9">
        <v>42475</v>
      </c>
      <c r="B144" s="8" t="s">
        <v>228</v>
      </c>
      <c r="C144" s="8" t="s">
        <v>17</v>
      </c>
      <c r="D144" s="17" t="s">
        <v>233</v>
      </c>
      <c r="E144" s="17" t="s">
        <v>575</v>
      </c>
      <c r="F144" s="17" t="s">
        <v>232</v>
      </c>
      <c r="G144" s="11">
        <v>187.5</v>
      </c>
      <c r="H144" s="7">
        <v>0</v>
      </c>
      <c r="I144" s="21">
        <f t="shared" si="3"/>
        <v>199073.48</v>
      </c>
      <c r="J144" s="23">
        <v>0</v>
      </c>
      <c r="K144" s="24">
        <v>0</v>
      </c>
      <c r="L144" s="21">
        <f t="shared" si="2"/>
        <v>0</v>
      </c>
    </row>
    <row r="145" spans="1:12">
      <c r="A145" s="9">
        <v>42478</v>
      </c>
      <c r="B145" s="8" t="s">
        <v>229</v>
      </c>
      <c r="C145" s="8" t="s">
        <v>17</v>
      </c>
      <c r="D145" s="17" t="s">
        <v>234</v>
      </c>
      <c r="E145" s="17" t="s">
        <v>187</v>
      </c>
      <c r="F145" s="17" t="s">
        <v>235</v>
      </c>
      <c r="G145" s="11">
        <v>17.25</v>
      </c>
      <c r="H145" s="7">
        <v>0</v>
      </c>
      <c r="I145" s="21">
        <f t="shared" si="3"/>
        <v>199056.23</v>
      </c>
      <c r="J145" s="23">
        <v>0</v>
      </c>
      <c r="K145" s="24">
        <v>0</v>
      </c>
      <c r="L145" s="21">
        <f t="shared" si="2"/>
        <v>0</v>
      </c>
    </row>
    <row r="146" spans="1:12">
      <c r="A146" s="9">
        <v>42480</v>
      </c>
      <c r="B146" s="8" t="s">
        <v>28</v>
      </c>
      <c r="C146" s="27" t="s">
        <v>17</v>
      </c>
      <c r="D146" s="27" t="s">
        <v>29</v>
      </c>
      <c r="E146" s="27" t="s">
        <v>30</v>
      </c>
      <c r="F146" s="17" t="s">
        <v>249</v>
      </c>
      <c r="G146" s="11">
        <v>1086.8399999999999</v>
      </c>
      <c r="H146" s="7">
        <v>0</v>
      </c>
      <c r="I146" s="21">
        <f t="shared" si="3"/>
        <v>197969.39</v>
      </c>
      <c r="J146" s="23">
        <v>0</v>
      </c>
      <c r="K146" s="24">
        <v>0</v>
      </c>
      <c r="L146" s="21">
        <f t="shared" ref="L146:L222" si="4">L145-J146+K146</f>
        <v>0</v>
      </c>
    </row>
    <row r="147" spans="1:12">
      <c r="A147" s="9">
        <v>42480</v>
      </c>
      <c r="B147" s="8" t="s">
        <v>28</v>
      </c>
      <c r="C147" s="27" t="s">
        <v>17</v>
      </c>
      <c r="D147" s="27" t="s">
        <v>92</v>
      </c>
      <c r="E147" s="27" t="s">
        <v>93</v>
      </c>
      <c r="F147" s="17" t="s">
        <v>249</v>
      </c>
      <c r="G147" s="11">
        <v>886.48</v>
      </c>
      <c r="H147" s="7">
        <v>0</v>
      </c>
      <c r="I147" s="21">
        <f t="shared" si="3"/>
        <v>197082.91</v>
      </c>
      <c r="J147" s="23">
        <v>0</v>
      </c>
      <c r="K147" s="24">
        <v>0</v>
      </c>
      <c r="L147" s="21">
        <f t="shared" si="4"/>
        <v>0</v>
      </c>
    </row>
    <row r="148" spans="1:12">
      <c r="A148" s="9">
        <v>42480</v>
      </c>
      <c r="B148" s="8" t="s">
        <v>28</v>
      </c>
      <c r="C148" s="27" t="s">
        <v>17</v>
      </c>
      <c r="D148" s="27" t="s">
        <v>89</v>
      </c>
      <c r="E148" s="27" t="s">
        <v>90</v>
      </c>
      <c r="F148" s="17" t="s">
        <v>249</v>
      </c>
      <c r="G148" s="11">
        <v>3160.6</v>
      </c>
      <c r="H148" s="7">
        <v>0</v>
      </c>
      <c r="I148" s="21">
        <f t="shared" si="3"/>
        <v>193922.31</v>
      </c>
      <c r="J148" s="23">
        <v>0</v>
      </c>
      <c r="K148" s="24">
        <v>0</v>
      </c>
      <c r="L148" s="21">
        <f t="shared" si="4"/>
        <v>0</v>
      </c>
    </row>
    <row r="149" spans="1:12">
      <c r="A149" s="9">
        <v>42482</v>
      </c>
      <c r="B149" s="8" t="s">
        <v>46</v>
      </c>
      <c r="C149" s="8" t="s">
        <v>20</v>
      </c>
      <c r="D149" s="17" t="s">
        <v>201</v>
      </c>
      <c r="E149" s="17" t="s">
        <v>575</v>
      </c>
      <c r="F149" s="17" t="s">
        <v>254</v>
      </c>
      <c r="G149" s="11">
        <v>0</v>
      </c>
      <c r="H149" s="7">
        <v>0</v>
      </c>
      <c r="I149" s="21">
        <f t="shared" ref="I149:I222" si="5">I148-G149+H149</f>
        <v>193922.31</v>
      </c>
      <c r="J149" s="23">
        <v>50.7</v>
      </c>
      <c r="K149" s="24">
        <v>0</v>
      </c>
      <c r="L149" s="21">
        <f t="shared" si="4"/>
        <v>-50.7</v>
      </c>
    </row>
    <row r="150" spans="1:12">
      <c r="A150" s="9">
        <v>42485</v>
      </c>
      <c r="B150" s="8" t="s">
        <v>244</v>
      </c>
      <c r="C150" s="8" t="s">
        <v>17</v>
      </c>
      <c r="D150" s="17" t="s">
        <v>245</v>
      </c>
      <c r="E150" s="17" t="s">
        <v>575</v>
      </c>
      <c r="F150" s="17" t="s">
        <v>246</v>
      </c>
      <c r="G150" s="11">
        <v>74.44</v>
      </c>
      <c r="H150" s="7">
        <v>0</v>
      </c>
      <c r="I150" s="21">
        <f t="shared" si="5"/>
        <v>193847.87</v>
      </c>
      <c r="J150" s="23">
        <v>0</v>
      </c>
      <c r="K150" s="24">
        <v>0</v>
      </c>
      <c r="L150" s="21">
        <f t="shared" si="4"/>
        <v>-50.7</v>
      </c>
    </row>
    <row r="151" spans="1:12">
      <c r="A151" s="9">
        <v>42486</v>
      </c>
      <c r="B151" s="8" t="s">
        <v>73</v>
      </c>
      <c r="C151" s="8" t="s">
        <v>20</v>
      </c>
      <c r="D151" s="17" t="s">
        <v>74</v>
      </c>
      <c r="E151" s="17" t="s">
        <v>13</v>
      </c>
      <c r="F151" s="17" t="s">
        <v>14</v>
      </c>
      <c r="G151" s="11">
        <v>0</v>
      </c>
      <c r="H151" s="7">
        <v>0</v>
      </c>
      <c r="I151" s="21">
        <f t="shared" si="5"/>
        <v>193847.87</v>
      </c>
      <c r="J151" s="23">
        <v>52.97</v>
      </c>
      <c r="K151" s="24">
        <v>0</v>
      </c>
      <c r="L151" s="21">
        <f t="shared" si="4"/>
        <v>-103.67</v>
      </c>
    </row>
    <row r="152" spans="1:12">
      <c r="A152" s="9">
        <v>42486</v>
      </c>
      <c r="B152" s="8" t="s">
        <v>73</v>
      </c>
      <c r="C152" s="8" t="s">
        <v>20</v>
      </c>
      <c r="D152" s="17" t="s">
        <v>74</v>
      </c>
      <c r="E152" s="17" t="s">
        <v>13</v>
      </c>
      <c r="F152" s="17" t="s">
        <v>14</v>
      </c>
      <c r="G152" s="11">
        <v>0</v>
      </c>
      <c r="H152" s="7">
        <v>0</v>
      </c>
      <c r="I152" s="21">
        <f t="shared" si="5"/>
        <v>193847.87</v>
      </c>
      <c r="J152" s="23">
        <v>70.13</v>
      </c>
      <c r="K152" s="24">
        <v>0</v>
      </c>
      <c r="L152" s="21">
        <f t="shared" si="4"/>
        <v>-173.8</v>
      </c>
    </row>
    <row r="153" spans="1:12">
      <c r="A153" s="9">
        <v>42487</v>
      </c>
      <c r="B153" s="8" t="s">
        <v>247</v>
      </c>
      <c r="C153" s="8" t="s">
        <v>17</v>
      </c>
      <c r="D153" s="8" t="s">
        <v>18</v>
      </c>
      <c r="E153" s="8" t="s">
        <v>19</v>
      </c>
      <c r="F153" s="8" t="s">
        <v>14</v>
      </c>
      <c r="G153" s="11">
        <v>50.7</v>
      </c>
      <c r="H153" s="7">
        <v>0</v>
      </c>
      <c r="I153" s="21">
        <f t="shared" si="5"/>
        <v>193797.16999999998</v>
      </c>
      <c r="J153" s="23">
        <v>0</v>
      </c>
      <c r="K153" s="24">
        <v>50.7</v>
      </c>
      <c r="L153" s="21">
        <f t="shared" si="4"/>
        <v>-123.10000000000001</v>
      </c>
    </row>
    <row r="154" spans="1:12">
      <c r="A154" s="9">
        <v>42487</v>
      </c>
      <c r="B154" s="8" t="s">
        <v>382</v>
      </c>
      <c r="C154" s="8" t="s">
        <v>17</v>
      </c>
      <c r="D154" s="17" t="s">
        <v>398</v>
      </c>
      <c r="E154" s="17" t="s">
        <v>399</v>
      </c>
      <c r="F154" s="17" t="s">
        <v>400</v>
      </c>
      <c r="G154" s="11">
        <v>367.67</v>
      </c>
      <c r="H154" s="7">
        <v>0</v>
      </c>
      <c r="I154" s="21">
        <f t="shared" si="5"/>
        <v>193429.49999999997</v>
      </c>
      <c r="J154" s="23">
        <v>0</v>
      </c>
      <c r="K154" s="24">
        <v>0</v>
      </c>
      <c r="L154" s="21">
        <f t="shared" si="4"/>
        <v>-123.10000000000001</v>
      </c>
    </row>
    <row r="155" spans="1:12">
      <c r="A155" s="9">
        <v>42489</v>
      </c>
      <c r="B155" s="8" t="s">
        <v>383</v>
      </c>
      <c r="C155" s="8" t="s">
        <v>17</v>
      </c>
      <c r="D155" s="17" t="s">
        <v>221</v>
      </c>
      <c r="E155" s="17" t="s">
        <v>575</v>
      </c>
      <c r="F155" s="17" t="s">
        <v>421</v>
      </c>
      <c r="G155" s="11">
        <v>225</v>
      </c>
      <c r="H155" s="7">
        <v>0</v>
      </c>
      <c r="I155" s="21">
        <f t="shared" si="5"/>
        <v>193204.49999999997</v>
      </c>
      <c r="J155" s="23">
        <v>0</v>
      </c>
      <c r="K155" s="24">
        <v>0</v>
      </c>
      <c r="L155" s="21">
        <f t="shared" si="4"/>
        <v>-123.10000000000001</v>
      </c>
    </row>
    <row r="156" spans="1:12">
      <c r="A156" s="9">
        <v>42490</v>
      </c>
      <c r="B156" s="8" t="s">
        <v>396</v>
      </c>
      <c r="C156" s="8" t="s">
        <v>20</v>
      </c>
      <c r="D156" s="17" t="s">
        <v>422</v>
      </c>
      <c r="E156" s="17" t="s">
        <v>423</v>
      </c>
      <c r="F156" s="17" t="s">
        <v>424</v>
      </c>
      <c r="G156" s="11">
        <v>0</v>
      </c>
      <c r="H156" s="7">
        <v>0</v>
      </c>
      <c r="I156" s="21">
        <f t="shared" si="5"/>
        <v>193204.49999999997</v>
      </c>
      <c r="J156" s="23">
        <v>229.82</v>
      </c>
      <c r="K156" s="24">
        <v>0</v>
      </c>
      <c r="L156" s="21">
        <f t="shared" si="4"/>
        <v>-352.92</v>
      </c>
    </row>
    <row r="157" spans="1:12">
      <c r="A157" s="9">
        <v>42490</v>
      </c>
      <c r="B157" s="8" t="s">
        <v>101</v>
      </c>
      <c r="C157" s="8" t="s">
        <v>17</v>
      </c>
      <c r="D157" s="8" t="s">
        <v>71</v>
      </c>
      <c r="E157" s="8" t="s">
        <v>71</v>
      </c>
      <c r="F157" s="8" t="s">
        <v>14</v>
      </c>
      <c r="G157" s="11">
        <v>0</v>
      </c>
      <c r="H157" s="7">
        <v>196.2</v>
      </c>
      <c r="I157" s="21">
        <f t="shared" si="5"/>
        <v>193400.69999999998</v>
      </c>
      <c r="J157" s="23">
        <v>0</v>
      </c>
      <c r="K157" s="24">
        <v>0</v>
      </c>
      <c r="L157" s="21">
        <f t="shared" si="4"/>
        <v>-352.92</v>
      </c>
    </row>
    <row r="158" spans="1:12">
      <c r="A158" s="9">
        <v>42492</v>
      </c>
      <c r="B158" s="8" t="s">
        <v>11</v>
      </c>
      <c r="C158" s="8" t="s">
        <v>20</v>
      </c>
      <c r="D158" s="8" t="s">
        <v>12</v>
      </c>
      <c r="E158" s="8" t="s">
        <v>13</v>
      </c>
      <c r="F158" s="8" t="s">
        <v>14</v>
      </c>
      <c r="G158" s="11">
        <v>0</v>
      </c>
      <c r="H158" s="7">
        <v>0</v>
      </c>
      <c r="I158" s="21">
        <f t="shared" si="5"/>
        <v>193400.69999999998</v>
      </c>
      <c r="J158" s="23">
        <v>65.66</v>
      </c>
      <c r="K158" s="24">
        <v>0</v>
      </c>
      <c r="L158" s="21">
        <f t="shared" si="4"/>
        <v>-418.58000000000004</v>
      </c>
    </row>
    <row r="159" spans="1:12">
      <c r="A159" s="9">
        <v>42492</v>
      </c>
      <c r="B159" s="8" t="s">
        <v>46</v>
      </c>
      <c r="C159" s="8" t="s">
        <v>20</v>
      </c>
      <c r="D159" s="17" t="s">
        <v>56</v>
      </c>
      <c r="E159" s="17" t="s">
        <v>57</v>
      </c>
      <c r="F159" s="17" t="s">
        <v>425</v>
      </c>
      <c r="G159" s="11">
        <v>0</v>
      </c>
      <c r="H159" s="7">
        <v>0</v>
      </c>
      <c r="I159" s="21">
        <f t="shared" si="5"/>
        <v>193400.69999999998</v>
      </c>
      <c r="J159" s="23">
        <v>95.87</v>
      </c>
      <c r="K159" s="24">
        <v>0</v>
      </c>
      <c r="L159" s="21">
        <f t="shared" si="4"/>
        <v>-514.45000000000005</v>
      </c>
    </row>
    <row r="160" spans="1:12">
      <c r="A160" s="9">
        <v>42492</v>
      </c>
      <c r="B160" s="8" t="s">
        <v>384</v>
      </c>
      <c r="C160" s="8" t="s">
        <v>17</v>
      </c>
      <c r="D160" s="17" t="s">
        <v>62</v>
      </c>
      <c r="E160" s="17" t="s">
        <v>63</v>
      </c>
      <c r="F160" s="17" t="s">
        <v>401</v>
      </c>
      <c r="G160" s="11">
        <v>480</v>
      </c>
      <c r="H160" s="7">
        <v>0</v>
      </c>
      <c r="I160" s="21">
        <f t="shared" si="5"/>
        <v>192920.69999999998</v>
      </c>
      <c r="J160" s="23">
        <v>0</v>
      </c>
      <c r="K160" s="24">
        <v>0</v>
      </c>
      <c r="L160" s="21">
        <f t="shared" si="4"/>
        <v>-514.45000000000005</v>
      </c>
    </row>
    <row r="161" spans="1:12">
      <c r="A161" s="9">
        <v>42492</v>
      </c>
      <c r="B161" s="8" t="s">
        <v>385</v>
      </c>
      <c r="C161" s="8" t="s">
        <v>17</v>
      </c>
      <c r="D161" s="17" t="s">
        <v>62</v>
      </c>
      <c r="E161" s="17" t="s">
        <v>63</v>
      </c>
      <c r="F161" s="17" t="s">
        <v>402</v>
      </c>
      <c r="G161" s="11">
        <v>960</v>
      </c>
      <c r="H161" s="7">
        <v>0</v>
      </c>
      <c r="I161" s="21">
        <f t="shared" si="5"/>
        <v>191960.69999999998</v>
      </c>
      <c r="J161" s="23">
        <v>0</v>
      </c>
      <c r="K161" s="24">
        <v>0</v>
      </c>
      <c r="L161" s="21">
        <f t="shared" si="4"/>
        <v>-514.45000000000005</v>
      </c>
    </row>
    <row r="162" spans="1:12">
      <c r="A162" s="9">
        <v>42493</v>
      </c>
      <c r="B162" s="8" t="s">
        <v>386</v>
      </c>
      <c r="C162" s="8" t="s">
        <v>17</v>
      </c>
      <c r="D162" s="17" t="s">
        <v>403</v>
      </c>
      <c r="E162" s="17" t="s">
        <v>187</v>
      </c>
      <c r="F162" s="17" t="s">
        <v>404</v>
      </c>
      <c r="G162" s="11">
        <v>24.14</v>
      </c>
      <c r="H162" s="7">
        <v>0</v>
      </c>
      <c r="I162" s="21">
        <f t="shared" si="5"/>
        <v>191936.55999999997</v>
      </c>
      <c r="J162" s="23">
        <v>0</v>
      </c>
      <c r="K162" s="24">
        <v>0</v>
      </c>
      <c r="L162" s="21">
        <f t="shared" si="4"/>
        <v>-514.45000000000005</v>
      </c>
    </row>
    <row r="163" spans="1:12">
      <c r="A163" s="9">
        <v>42493</v>
      </c>
      <c r="B163" s="8" t="s">
        <v>387</v>
      </c>
      <c r="C163" s="8" t="s">
        <v>17</v>
      </c>
      <c r="D163" s="17" t="s">
        <v>86</v>
      </c>
      <c r="E163" s="17" t="s">
        <v>77</v>
      </c>
      <c r="F163" s="17" t="s">
        <v>428</v>
      </c>
      <c r="G163" s="11">
        <v>80</v>
      </c>
      <c r="H163" s="7">
        <v>0</v>
      </c>
      <c r="I163" s="21">
        <f t="shared" si="5"/>
        <v>191856.55999999997</v>
      </c>
      <c r="J163" s="23">
        <v>0</v>
      </c>
      <c r="K163" s="24">
        <v>0</v>
      </c>
      <c r="L163" s="21">
        <f t="shared" si="4"/>
        <v>-514.45000000000005</v>
      </c>
    </row>
    <row r="164" spans="1:12">
      <c r="A164" s="9">
        <v>42493</v>
      </c>
      <c r="B164" s="8" t="s">
        <v>387</v>
      </c>
      <c r="C164" s="8" t="s">
        <v>17</v>
      </c>
      <c r="D164" s="17" t="s">
        <v>426</v>
      </c>
      <c r="E164" s="17" t="s">
        <v>181</v>
      </c>
      <c r="F164" s="17" t="s">
        <v>428</v>
      </c>
      <c r="G164" s="11">
        <v>20</v>
      </c>
      <c r="H164" s="7">
        <v>0</v>
      </c>
      <c r="I164" s="21">
        <f t="shared" si="5"/>
        <v>191836.55999999997</v>
      </c>
      <c r="J164" s="23">
        <v>0</v>
      </c>
      <c r="K164" s="24">
        <v>0</v>
      </c>
      <c r="L164" s="21">
        <f t="shared" si="4"/>
        <v>-514.45000000000005</v>
      </c>
    </row>
    <row r="165" spans="1:12">
      <c r="A165" s="9">
        <v>42493</v>
      </c>
      <c r="B165" s="8" t="s">
        <v>387</v>
      </c>
      <c r="C165" s="8" t="s">
        <v>17</v>
      </c>
      <c r="D165" s="17" t="s">
        <v>427</v>
      </c>
      <c r="E165" s="17" t="s">
        <v>429</v>
      </c>
      <c r="F165" s="17" t="s">
        <v>428</v>
      </c>
      <c r="G165" s="11">
        <v>160</v>
      </c>
      <c r="H165" s="7">
        <v>0</v>
      </c>
      <c r="I165" s="21">
        <f t="shared" si="5"/>
        <v>191676.55999999997</v>
      </c>
      <c r="J165" s="23">
        <v>0</v>
      </c>
      <c r="K165" s="24">
        <v>0</v>
      </c>
      <c r="L165" s="21">
        <f t="shared" si="4"/>
        <v>-514.45000000000005</v>
      </c>
    </row>
    <row r="166" spans="1:12">
      <c r="A166" s="9">
        <v>42493</v>
      </c>
      <c r="B166" s="8" t="s">
        <v>388</v>
      </c>
      <c r="C166" s="8" t="s">
        <v>17</v>
      </c>
      <c r="D166" s="17" t="s">
        <v>146</v>
      </c>
      <c r="E166" s="17" t="s">
        <v>77</v>
      </c>
      <c r="F166" s="17" t="s">
        <v>472</v>
      </c>
      <c r="G166" s="11">
        <v>80</v>
      </c>
      <c r="H166" s="7">
        <v>0</v>
      </c>
      <c r="I166" s="21">
        <f t="shared" si="5"/>
        <v>191596.55999999997</v>
      </c>
      <c r="J166" s="23">
        <v>0</v>
      </c>
      <c r="K166" s="24">
        <v>0</v>
      </c>
      <c r="L166" s="21">
        <f t="shared" si="4"/>
        <v>-514.45000000000005</v>
      </c>
    </row>
    <row r="167" spans="1:12">
      <c r="A167" s="9">
        <v>42493</v>
      </c>
      <c r="B167" s="8" t="s">
        <v>388</v>
      </c>
      <c r="C167" s="8" t="s">
        <v>17</v>
      </c>
      <c r="D167" s="17" t="s">
        <v>145</v>
      </c>
      <c r="E167" s="17" t="s">
        <v>51</v>
      </c>
      <c r="F167" s="17" t="s">
        <v>472</v>
      </c>
      <c r="G167" s="11">
        <v>745</v>
      </c>
      <c r="H167" s="7">
        <v>0</v>
      </c>
      <c r="I167" s="21">
        <f t="shared" si="5"/>
        <v>190851.55999999997</v>
      </c>
      <c r="J167" s="23">
        <v>0</v>
      </c>
      <c r="K167" s="24">
        <v>0</v>
      </c>
      <c r="L167" s="21">
        <f t="shared" si="4"/>
        <v>-514.45000000000005</v>
      </c>
    </row>
    <row r="168" spans="1:12">
      <c r="A168" s="9">
        <v>42493</v>
      </c>
      <c r="B168" s="8" t="s">
        <v>388</v>
      </c>
      <c r="C168" s="8" t="s">
        <v>17</v>
      </c>
      <c r="D168" s="17" t="s">
        <v>468</v>
      </c>
      <c r="E168" s="17" t="s">
        <v>429</v>
      </c>
      <c r="F168" s="17" t="s">
        <v>472</v>
      </c>
      <c r="G168" s="11">
        <v>160</v>
      </c>
      <c r="H168" s="7">
        <v>0</v>
      </c>
      <c r="I168" s="21">
        <f t="shared" si="5"/>
        <v>190691.55999999997</v>
      </c>
      <c r="J168" s="23">
        <v>0</v>
      </c>
      <c r="K168" s="24">
        <v>0</v>
      </c>
      <c r="L168" s="21">
        <f t="shared" si="4"/>
        <v>-514.45000000000005</v>
      </c>
    </row>
    <row r="169" spans="1:12">
      <c r="A169" s="9">
        <v>42493</v>
      </c>
      <c r="B169" s="8" t="s">
        <v>388</v>
      </c>
      <c r="C169" s="8" t="s">
        <v>17</v>
      </c>
      <c r="D169" s="17" t="s">
        <v>59</v>
      </c>
      <c r="E169" s="17" t="s">
        <v>60</v>
      </c>
      <c r="F169" s="17" t="s">
        <v>472</v>
      </c>
      <c r="G169" s="11">
        <v>40</v>
      </c>
      <c r="H169" s="7">
        <v>0</v>
      </c>
      <c r="I169" s="21">
        <f t="shared" si="5"/>
        <v>190651.55999999997</v>
      </c>
      <c r="J169" s="23">
        <v>0</v>
      </c>
      <c r="K169" s="24">
        <v>0</v>
      </c>
      <c r="L169" s="21">
        <f t="shared" si="4"/>
        <v>-514.45000000000005</v>
      </c>
    </row>
    <row r="170" spans="1:12">
      <c r="A170" s="9">
        <v>42493</v>
      </c>
      <c r="B170" s="8" t="s">
        <v>388</v>
      </c>
      <c r="C170" s="8" t="s">
        <v>17</v>
      </c>
      <c r="D170" s="17" t="s">
        <v>469</v>
      </c>
      <c r="E170" s="17" t="s">
        <v>113</v>
      </c>
      <c r="F170" s="17" t="s">
        <v>472</v>
      </c>
      <c r="G170" s="11">
        <v>80</v>
      </c>
      <c r="H170" s="7">
        <v>0</v>
      </c>
      <c r="I170" s="21">
        <f t="shared" si="5"/>
        <v>190571.55999999997</v>
      </c>
      <c r="J170" s="23">
        <v>0</v>
      </c>
      <c r="K170" s="24">
        <v>0</v>
      </c>
      <c r="L170" s="21">
        <f t="shared" si="4"/>
        <v>-514.45000000000005</v>
      </c>
    </row>
    <row r="171" spans="1:12">
      <c r="A171" s="9">
        <v>42493</v>
      </c>
      <c r="B171" s="8" t="s">
        <v>388</v>
      </c>
      <c r="C171" s="8" t="s">
        <v>17</v>
      </c>
      <c r="D171" s="17" t="s">
        <v>191</v>
      </c>
      <c r="E171" s="17" t="s">
        <v>192</v>
      </c>
      <c r="F171" s="17" t="s">
        <v>472</v>
      </c>
      <c r="G171" s="11">
        <v>41.5</v>
      </c>
      <c r="H171" s="7">
        <v>0</v>
      </c>
      <c r="I171" s="21">
        <f t="shared" si="5"/>
        <v>190530.05999999997</v>
      </c>
      <c r="J171" s="23">
        <v>0</v>
      </c>
      <c r="K171" s="24">
        <v>0</v>
      </c>
      <c r="L171" s="21">
        <f t="shared" si="4"/>
        <v>-514.45000000000005</v>
      </c>
    </row>
    <row r="172" spans="1:12">
      <c r="A172" s="9">
        <v>42493</v>
      </c>
      <c r="B172" s="8" t="s">
        <v>388</v>
      </c>
      <c r="C172" s="8" t="s">
        <v>17</v>
      </c>
      <c r="D172" s="17" t="s">
        <v>470</v>
      </c>
      <c r="E172" s="17" t="s">
        <v>471</v>
      </c>
      <c r="F172" s="17" t="s">
        <v>472</v>
      </c>
      <c r="G172" s="11">
        <v>275</v>
      </c>
      <c r="H172" s="7">
        <v>0</v>
      </c>
      <c r="I172" s="21">
        <f t="shared" si="5"/>
        <v>190255.05999999997</v>
      </c>
      <c r="J172" s="23">
        <v>0</v>
      </c>
      <c r="K172" s="24">
        <v>0</v>
      </c>
      <c r="L172" s="21">
        <f t="shared" si="4"/>
        <v>-514.45000000000005</v>
      </c>
    </row>
    <row r="173" spans="1:12">
      <c r="A173" s="9">
        <v>42494</v>
      </c>
      <c r="B173" s="8" t="s">
        <v>72</v>
      </c>
      <c r="C173" s="8" t="s">
        <v>20</v>
      </c>
      <c r="D173" s="17" t="s">
        <v>74</v>
      </c>
      <c r="E173" s="17" t="s">
        <v>13</v>
      </c>
      <c r="F173" s="17" t="s">
        <v>14</v>
      </c>
      <c r="G173" s="11">
        <v>0</v>
      </c>
      <c r="H173" s="7">
        <v>0</v>
      </c>
      <c r="I173" s="21">
        <f t="shared" si="5"/>
        <v>190255.05999999997</v>
      </c>
      <c r="J173" s="23">
        <v>139.53</v>
      </c>
      <c r="K173" s="24">
        <v>0</v>
      </c>
      <c r="L173" s="21">
        <f t="shared" si="4"/>
        <v>-653.98</v>
      </c>
    </row>
    <row r="174" spans="1:12">
      <c r="A174" s="9">
        <v>42494</v>
      </c>
      <c r="B174" s="8" t="s">
        <v>28</v>
      </c>
      <c r="C174" s="8" t="s">
        <v>17</v>
      </c>
      <c r="D174" s="8" t="s">
        <v>29</v>
      </c>
      <c r="E174" s="8" t="s">
        <v>30</v>
      </c>
      <c r="F174" s="17" t="s">
        <v>499</v>
      </c>
      <c r="G174" s="11">
        <v>1078.8499999999999</v>
      </c>
      <c r="H174" s="7">
        <v>0</v>
      </c>
      <c r="I174" s="21">
        <f t="shared" si="5"/>
        <v>189176.20999999996</v>
      </c>
      <c r="J174" s="23">
        <v>0</v>
      </c>
      <c r="K174" s="24">
        <v>0</v>
      </c>
      <c r="L174" s="21">
        <f t="shared" si="4"/>
        <v>-653.98</v>
      </c>
    </row>
    <row r="175" spans="1:12">
      <c r="A175" s="9">
        <v>42494</v>
      </c>
      <c r="B175" s="8" t="s">
        <v>28</v>
      </c>
      <c r="C175" s="8" t="s">
        <v>17</v>
      </c>
      <c r="D175" s="8" t="s">
        <v>92</v>
      </c>
      <c r="E175" s="8" t="s">
        <v>93</v>
      </c>
      <c r="F175" s="17" t="s">
        <v>499</v>
      </c>
      <c r="G175" s="11">
        <v>732.05</v>
      </c>
      <c r="H175" s="7">
        <v>0</v>
      </c>
      <c r="I175" s="21">
        <f t="shared" si="5"/>
        <v>188444.15999999997</v>
      </c>
      <c r="J175" s="23">
        <v>0</v>
      </c>
      <c r="K175" s="24">
        <v>0</v>
      </c>
      <c r="L175" s="21">
        <f t="shared" si="4"/>
        <v>-653.98</v>
      </c>
    </row>
    <row r="176" spans="1:12">
      <c r="A176" s="9">
        <v>42494</v>
      </c>
      <c r="B176" s="8" t="s">
        <v>28</v>
      </c>
      <c r="C176" s="8" t="s">
        <v>17</v>
      </c>
      <c r="D176" s="8" t="s">
        <v>89</v>
      </c>
      <c r="E176" s="8" t="s">
        <v>90</v>
      </c>
      <c r="F176" s="17" t="s">
        <v>499</v>
      </c>
      <c r="G176" s="11">
        <v>3137.35</v>
      </c>
      <c r="H176" s="7">
        <v>0</v>
      </c>
      <c r="I176" s="21">
        <f t="shared" si="5"/>
        <v>185306.80999999997</v>
      </c>
      <c r="J176" s="23">
        <v>0</v>
      </c>
      <c r="K176" s="24">
        <v>0</v>
      </c>
      <c r="L176" s="21">
        <f t="shared" si="4"/>
        <v>-653.98</v>
      </c>
    </row>
    <row r="177" spans="1:12">
      <c r="A177" s="9">
        <v>42494</v>
      </c>
      <c r="B177" s="8" t="s">
        <v>389</v>
      </c>
      <c r="C177" s="8" t="s">
        <v>17</v>
      </c>
      <c r="D177" s="17" t="s">
        <v>430</v>
      </c>
      <c r="E177" s="17" t="s">
        <v>429</v>
      </c>
      <c r="F177" s="17" t="s">
        <v>433</v>
      </c>
      <c r="G177" s="11">
        <v>140</v>
      </c>
      <c r="H177" s="7">
        <v>0</v>
      </c>
      <c r="I177" s="21">
        <f t="shared" si="5"/>
        <v>185166.80999999997</v>
      </c>
      <c r="J177" s="23">
        <v>0</v>
      </c>
      <c r="K177" s="24">
        <v>0</v>
      </c>
      <c r="L177" s="21">
        <f t="shared" si="4"/>
        <v>-653.98</v>
      </c>
    </row>
    <row r="178" spans="1:12">
      <c r="A178" s="9">
        <v>42494</v>
      </c>
      <c r="B178" s="8" t="s">
        <v>389</v>
      </c>
      <c r="C178" s="8" t="s">
        <v>17</v>
      </c>
      <c r="D178" s="17" t="s">
        <v>431</v>
      </c>
      <c r="E178" s="17" t="s">
        <v>77</v>
      </c>
      <c r="F178" s="17" t="s">
        <v>433</v>
      </c>
      <c r="G178" s="11">
        <v>120</v>
      </c>
      <c r="H178" s="7">
        <v>0</v>
      </c>
      <c r="I178" s="21">
        <f t="shared" si="5"/>
        <v>185046.80999999997</v>
      </c>
      <c r="J178" s="23">
        <v>0</v>
      </c>
      <c r="K178" s="24">
        <v>0</v>
      </c>
      <c r="L178" s="21">
        <f t="shared" si="4"/>
        <v>-653.98</v>
      </c>
    </row>
    <row r="179" spans="1:12">
      <c r="A179" s="9">
        <v>42494</v>
      </c>
      <c r="B179" s="8" t="s">
        <v>389</v>
      </c>
      <c r="C179" s="8" t="s">
        <v>17</v>
      </c>
      <c r="D179" s="17" t="s">
        <v>432</v>
      </c>
      <c r="E179" s="17" t="s">
        <v>51</v>
      </c>
      <c r="F179" s="17" t="s">
        <v>433</v>
      </c>
      <c r="G179" s="11">
        <v>110</v>
      </c>
      <c r="H179" s="7">
        <v>0</v>
      </c>
      <c r="I179" s="21">
        <f t="shared" si="5"/>
        <v>184936.80999999997</v>
      </c>
      <c r="J179" s="23">
        <v>0</v>
      </c>
      <c r="K179" s="24">
        <v>0</v>
      </c>
      <c r="L179" s="21">
        <f t="shared" si="4"/>
        <v>-653.98</v>
      </c>
    </row>
    <row r="180" spans="1:12">
      <c r="A180" s="9">
        <v>42496</v>
      </c>
      <c r="B180" s="8" t="s">
        <v>42</v>
      </c>
      <c r="C180" s="8" t="s">
        <v>20</v>
      </c>
      <c r="D180" s="17" t="s">
        <v>43</v>
      </c>
      <c r="E180" s="17" t="s">
        <v>13</v>
      </c>
      <c r="F180" s="17" t="s">
        <v>14</v>
      </c>
      <c r="G180" s="11">
        <v>0</v>
      </c>
      <c r="H180" s="7">
        <v>0</v>
      </c>
      <c r="I180" s="21">
        <f t="shared" si="5"/>
        <v>184936.80999999997</v>
      </c>
      <c r="J180" s="23">
        <v>35.840000000000003</v>
      </c>
      <c r="K180" s="24">
        <v>0</v>
      </c>
      <c r="L180" s="21">
        <f t="shared" si="4"/>
        <v>-689.82</v>
      </c>
    </row>
    <row r="181" spans="1:12">
      <c r="A181" s="9">
        <v>42496</v>
      </c>
      <c r="B181" s="8" t="s">
        <v>390</v>
      </c>
      <c r="C181" s="8" t="s">
        <v>17</v>
      </c>
      <c r="D181" s="17" t="s">
        <v>406</v>
      </c>
      <c r="E181" s="17" t="s">
        <v>399</v>
      </c>
      <c r="F181" s="17" t="s">
        <v>405</v>
      </c>
      <c r="G181" s="11">
        <v>54.06</v>
      </c>
      <c r="H181" s="7">
        <v>0</v>
      </c>
      <c r="I181" s="21">
        <f t="shared" si="5"/>
        <v>184882.74999999997</v>
      </c>
      <c r="J181" s="23">
        <v>0</v>
      </c>
      <c r="K181" s="24">
        <v>0</v>
      </c>
      <c r="L181" s="21">
        <f t="shared" si="4"/>
        <v>-689.82</v>
      </c>
    </row>
    <row r="182" spans="1:12" ht="15">
      <c r="A182" s="9">
        <v>42496</v>
      </c>
      <c r="B182" s="8" t="s">
        <v>391</v>
      </c>
      <c r="C182" s="8" t="s">
        <v>17</v>
      </c>
      <c r="D182" s="134" t="s">
        <v>408</v>
      </c>
      <c r="E182" s="17" t="s">
        <v>409</v>
      </c>
      <c r="F182" s="17" t="s">
        <v>407</v>
      </c>
      <c r="G182" s="11">
        <v>80</v>
      </c>
      <c r="H182" s="7">
        <v>0</v>
      </c>
      <c r="I182" s="21">
        <f t="shared" si="5"/>
        <v>184802.74999999997</v>
      </c>
      <c r="J182" s="23">
        <v>0</v>
      </c>
      <c r="K182" s="24">
        <v>0</v>
      </c>
      <c r="L182" s="21">
        <f t="shared" si="4"/>
        <v>-689.82</v>
      </c>
    </row>
    <row r="183" spans="1:12">
      <c r="A183" s="9">
        <v>42496</v>
      </c>
      <c r="B183" s="8" t="s">
        <v>392</v>
      </c>
      <c r="C183" s="8" t="s">
        <v>17</v>
      </c>
      <c r="D183" s="17" t="s">
        <v>62</v>
      </c>
      <c r="E183" s="17" t="s">
        <v>63</v>
      </c>
      <c r="F183" s="17" t="s">
        <v>410</v>
      </c>
      <c r="G183" s="11">
        <v>650</v>
      </c>
      <c r="H183" s="7">
        <v>0</v>
      </c>
      <c r="I183" s="21">
        <f t="shared" si="5"/>
        <v>184152.74999999997</v>
      </c>
      <c r="J183" s="23">
        <v>0</v>
      </c>
      <c r="K183" s="24">
        <v>0</v>
      </c>
      <c r="L183" s="21">
        <f t="shared" si="4"/>
        <v>-689.82</v>
      </c>
    </row>
    <row r="184" spans="1:12">
      <c r="A184" s="9">
        <v>42499</v>
      </c>
      <c r="B184" s="8" t="s">
        <v>28</v>
      </c>
      <c r="C184" s="8" t="s">
        <v>17</v>
      </c>
      <c r="D184" s="17" t="s">
        <v>29</v>
      </c>
      <c r="E184" s="17" t="s">
        <v>30</v>
      </c>
      <c r="F184" s="17" t="s">
        <v>466</v>
      </c>
      <c r="G184" s="11">
        <v>57.49</v>
      </c>
      <c r="H184" s="7">
        <v>0</v>
      </c>
      <c r="I184" s="21">
        <f t="shared" si="5"/>
        <v>184095.25999999998</v>
      </c>
      <c r="J184" s="23">
        <v>0</v>
      </c>
      <c r="K184" s="24">
        <v>0</v>
      </c>
      <c r="L184" s="21">
        <f t="shared" si="4"/>
        <v>-689.82</v>
      </c>
    </row>
    <row r="185" spans="1:12">
      <c r="A185" s="9">
        <v>42499</v>
      </c>
      <c r="B185" s="8" t="s">
        <v>393</v>
      </c>
      <c r="C185" s="8" t="s">
        <v>17</v>
      </c>
      <c r="D185" s="17" t="s">
        <v>260</v>
      </c>
      <c r="E185" s="17" t="s">
        <v>575</v>
      </c>
      <c r="F185" s="17" t="s">
        <v>434</v>
      </c>
      <c r="G185" s="11">
        <v>626.76</v>
      </c>
      <c r="H185" s="7">
        <v>0</v>
      </c>
      <c r="I185" s="21">
        <f t="shared" si="5"/>
        <v>183468.49999999997</v>
      </c>
      <c r="J185" s="23">
        <v>0</v>
      </c>
      <c r="K185" s="24">
        <v>0</v>
      </c>
      <c r="L185" s="21">
        <f t="shared" si="4"/>
        <v>-689.82</v>
      </c>
    </row>
    <row r="186" spans="1:12">
      <c r="A186" s="9">
        <v>42499</v>
      </c>
      <c r="B186" s="8" t="s">
        <v>394</v>
      </c>
      <c r="C186" s="8" t="s">
        <v>17</v>
      </c>
      <c r="D186" s="17" t="s">
        <v>62</v>
      </c>
      <c r="E186" s="17" t="s">
        <v>63</v>
      </c>
      <c r="F186" s="17" t="s">
        <v>411</v>
      </c>
      <c r="G186" s="11">
        <v>600</v>
      </c>
      <c r="H186" s="7">
        <v>0</v>
      </c>
      <c r="I186" s="21">
        <f t="shared" si="5"/>
        <v>182868.49999999997</v>
      </c>
      <c r="J186" s="23">
        <v>0</v>
      </c>
      <c r="K186" s="24">
        <v>0</v>
      </c>
      <c r="L186" s="21">
        <f t="shared" si="4"/>
        <v>-689.82</v>
      </c>
    </row>
    <row r="187" spans="1:12">
      <c r="A187" s="9">
        <v>42500</v>
      </c>
      <c r="B187" s="8" t="s">
        <v>395</v>
      </c>
      <c r="C187" s="8" t="s">
        <v>17</v>
      </c>
      <c r="D187" s="8" t="s">
        <v>18</v>
      </c>
      <c r="E187" s="8" t="s">
        <v>19</v>
      </c>
      <c r="F187" s="8" t="s">
        <v>14</v>
      </c>
      <c r="G187" s="11">
        <v>689.82</v>
      </c>
      <c r="H187" s="7">
        <v>0</v>
      </c>
      <c r="I187" s="21">
        <f t="shared" si="5"/>
        <v>182178.67999999996</v>
      </c>
      <c r="J187" s="23">
        <v>0</v>
      </c>
      <c r="K187" s="24">
        <v>689.82</v>
      </c>
      <c r="L187" s="21">
        <f t="shared" si="4"/>
        <v>0</v>
      </c>
    </row>
    <row r="188" spans="1:12">
      <c r="A188" s="9">
        <v>42500</v>
      </c>
      <c r="B188" s="8" t="s">
        <v>412</v>
      </c>
      <c r="C188" s="8" t="s">
        <v>17</v>
      </c>
      <c r="D188" s="17" t="s">
        <v>435</v>
      </c>
      <c r="E188" s="17" t="s">
        <v>575</v>
      </c>
      <c r="F188" s="17" t="s">
        <v>436</v>
      </c>
      <c r="G188" s="11">
        <v>40.6</v>
      </c>
      <c r="H188" s="7">
        <v>0</v>
      </c>
      <c r="I188" s="21">
        <f t="shared" si="5"/>
        <v>182138.07999999996</v>
      </c>
      <c r="J188" s="23">
        <v>0</v>
      </c>
      <c r="K188" s="24">
        <v>0</v>
      </c>
      <c r="L188" s="21">
        <f t="shared" si="4"/>
        <v>0</v>
      </c>
    </row>
    <row r="189" spans="1:12">
      <c r="A189" s="9">
        <v>42500</v>
      </c>
      <c r="B189" s="8" t="s">
        <v>21</v>
      </c>
      <c r="C189" s="8" t="s">
        <v>17</v>
      </c>
      <c r="D189" s="8" t="s">
        <v>22</v>
      </c>
      <c r="E189" s="8" t="s">
        <v>23</v>
      </c>
      <c r="F189" s="8" t="s">
        <v>14</v>
      </c>
      <c r="G189" s="11">
        <v>55.04</v>
      </c>
      <c r="H189" s="7">
        <v>0</v>
      </c>
      <c r="I189" s="21">
        <f t="shared" si="5"/>
        <v>182083.03999999995</v>
      </c>
      <c r="J189" s="23">
        <v>0</v>
      </c>
      <c r="K189" s="24">
        <v>0</v>
      </c>
      <c r="L189" s="21">
        <f t="shared" si="4"/>
        <v>0</v>
      </c>
    </row>
    <row r="190" spans="1:12">
      <c r="A190" s="9">
        <v>42500</v>
      </c>
      <c r="B190" s="8" t="s">
        <v>413</v>
      </c>
      <c r="C190" s="8" t="s">
        <v>17</v>
      </c>
      <c r="D190" s="17" t="s">
        <v>233</v>
      </c>
      <c r="E190" s="17" t="s">
        <v>575</v>
      </c>
      <c r="F190" s="17" t="s">
        <v>441</v>
      </c>
      <c r="G190" s="11">
        <v>62.5</v>
      </c>
      <c r="H190" s="7">
        <v>0</v>
      </c>
      <c r="I190" s="21">
        <f t="shared" si="5"/>
        <v>182020.53999999995</v>
      </c>
      <c r="J190" s="23">
        <v>0</v>
      </c>
      <c r="K190" s="24">
        <v>0</v>
      </c>
      <c r="L190" s="21">
        <f t="shared" si="4"/>
        <v>0</v>
      </c>
    </row>
    <row r="191" spans="1:12">
      <c r="A191" s="9">
        <v>42500</v>
      </c>
      <c r="B191" s="8" t="s">
        <v>414</v>
      </c>
      <c r="C191" s="8" t="s">
        <v>17</v>
      </c>
      <c r="D191" s="17" t="s">
        <v>442</v>
      </c>
      <c r="E191" s="17" t="s">
        <v>77</v>
      </c>
      <c r="F191" s="17" t="s">
        <v>443</v>
      </c>
      <c r="G191" s="11">
        <v>80</v>
      </c>
      <c r="H191" s="7">
        <v>0</v>
      </c>
      <c r="I191" s="21">
        <f t="shared" si="5"/>
        <v>181940.53999999995</v>
      </c>
      <c r="J191" s="23">
        <v>0</v>
      </c>
      <c r="K191" s="24">
        <v>0</v>
      </c>
      <c r="L191" s="21">
        <f t="shared" si="4"/>
        <v>0</v>
      </c>
    </row>
    <row r="192" spans="1:12">
      <c r="A192" s="9">
        <v>42500</v>
      </c>
      <c r="B192" s="8" t="s">
        <v>415</v>
      </c>
      <c r="C192" s="8" t="s">
        <v>17</v>
      </c>
      <c r="D192" s="17" t="s">
        <v>444</v>
      </c>
      <c r="E192" s="17" t="s">
        <v>30</v>
      </c>
      <c r="F192" s="17" t="s">
        <v>445</v>
      </c>
      <c r="G192" s="11">
        <v>291.68</v>
      </c>
      <c r="H192" s="7">
        <v>0</v>
      </c>
      <c r="I192" s="21">
        <f t="shared" si="5"/>
        <v>181648.85999999996</v>
      </c>
      <c r="J192" s="23">
        <v>0</v>
      </c>
      <c r="K192" s="24">
        <v>0</v>
      </c>
      <c r="L192" s="21">
        <f t="shared" si="4"/>
        <v>0</v>
      </c>
    </row>
    <row r="193" spans="1:12">
      <c r="A193" s="9">
        <v>42501</v>
      </c>
      <c r="B193" s="8" t="s">
        <v>416</v>
      </c>
      <c r="C193" s="8" t="s">
        <v>17</v>
      </c>
      <c r="D193" s="17" t="s">
        <v>446</v>
      </c>
      <c r="E193" s="17" t="s">
        <v>60</v>
      </c>
      <c r="F193" s="17" t="s">
        <v>447</v>
      </c>
      <c r="G193" s="11">
        <v>370.74</v>
      </c>
      <c r="H193" s="7">
        <v>0</v>
      </c>
      <c r="I193" s="21">
        <f t="shared" si="5"/>
        <v>181278.11999999997</v>
      </c>
      <c r="J193" s="23">
        <v>0</v>
      </c>
      <c r="K193" s="24">
        <v>0</v>
      </c>
      <c r="L193" s="21">
        <f t="shared" si="4"/>
        <v>0</v>
      </c>
    </row>
    <row r="194" spans="1:12">
      <c r="A194" s="9">
        <v>42504</v>
      </c>
      <c r="B194" s="8" t="s">
        <v>46</v>
      </c>
      <c r="C194" s="8" t="s">
        <v>20</v>
      </c>
      <c r="D194" s="17" t="s">
        <v>201</v>
      </c>
      <c r="E194" s="17" t="s">
        <v>575</v>
      </c>
      <c r="F194" s="17" t="s">
        <v>482</v>
      </c>
      <c r="G194" s="11">
        <v>0</v>
      </c>
      <c r="H194" s="7">
        <v>0</v>
      </c>
      <c r="I194" s="21">
        <f t="shared" si="5"/>
        <v>181278.11999999997</v>
      </c>
      <c r="J194" s="23">
        <v>57.99</v>
      </c>
      <c r="K194" s="24">
        <v>0</v>
      </c>
      <c r="L194" s="21">
        <f t="shared" si="4"/>
        <v>-57.99</v>
      </c>
    </row>
    <row r="195" spans="1:12">
      <c r="A195" s="9">
        <v>42507</v>
      </c>
      <c r="B195" s="8" t="s">
        <v>417</v>
      </c>
      <c r="C195" s="8" t="s">
        <v>17</v>
      </c>
      <c r="D195" s="17" t="s">
        <v>473</v>
      </c>
      <c r="E195" s="17" t="s">
        <v>575</v>
      </c>
      <c r="F195" s="17" t="s">
        <v>474</v>
      </c>
      <c r="G195" s="11">
        <v>552.5</v>
      </c>
      <c r="H195" s="7">
        <v>0</v>
      </c>
      <c r="I195" s="21">
        <f t="shared" si="5"/>
        <v>180725.61999999997</v>
      </c>
      <c r="J195" s="23">
        <v>0</v>
      </c>
      <c r="K195" s="24">
        <v>0</v>
      </c>
      <c r="L195" s="21">
        <f t="shared" si="4"/>
        <v>-57.99</v>
      </c>
    </row>
    <row r="196" spans="1:12">
      <c r="A196" s="9">
        <v>42508</v>
      </c>
      <c r="B196" s="8" t="s">
        <v>28</v>
      </c>
      <c r="C196" s="8" t="s">
        <v>17</v>
      </c>
      <c r="D196" s="8" t="s">
        <v>29</v>
      </c>
      <c r="E196" s="8" t="s">
        <v>30</v>
      </c>
      <c r="F196" s="17" t="s">
        <v>501</v>
      </c>
      <c r="G196" s="11">
        <v>1071.25</v>
      </c>
      <c r="H196" s="7">
        <v>0</v>
      </c>
      <c r="I196" s="21">
        <f t="shared" si="5"/>
        <v>179654.36999999997</v>
      </c>
      <c r="J196" s="23">
        <v>0</v>
      </c>
      <c r="K196" s="24">
        <v>0</v>
      </c>
      <c r="L196" s="21">
        <f t="shared" si="4"/>
        <v>-57.99</v>
      </c>
    </row>
    <row r="197" spans="1:12">
      <c r="A197" s="9">
        <v>42508</v>
      </c>
      <c r="B197" s="8" t="s">
        <v>28</v>
      </c>
      <c r="C197" s="8" t="s">
        <v>17</v>
      </c>
      <c r="D197" s="8" t="s">
        <v>92</v>
      </c>
      <c r="E197" s="8" t="s">
        <v>93</v>
      </c>
      <c r="F197" s="17" t="s">
        <v>501</v>
      </c>
      <c r="G197" s="11">
        <v>1017.05</v>
      </c>
      <c r="H197" s="7">
        <v>0</v>
      </c>
      <c r="I197" s="21">
        <f t="shared" si="5"/>
        <v>178637.31999999998</v>
      </c>
      <c r="J197" s="23">
        <v>0</v>
      </c>
      <c r="K197" s="24">
        <v>0</v>
      </c>
      <c r="L197" s="21">
        <f t="shared" si="4"/>
        <v>-57.99</v>
      </c>
    </row>
    <row r="198" spans="1:12">
      <c r="A198" s="9">
        <v>42508</v>
      </c>
      <c r="B198" s="8" t="s">
        <v>28</v>
      </c>
      <c r="C198" s="8" t="s">
        <v>17</v>
      </c>
      <c r="D198" s="8" t="s">
        <v>89</v>
      </c>
      <c r="E198" s="8" t="s">
        <v>90</v>
      </c>
      <c r="F198" s="17" t="s">
        <v>501</v>
      </c>
      <c r="G198" s="11">
        <v>3115.26</v>
      </c>
      <c r="H198" s="7">
        <v>0</v>
      </c>
      <c r="I198" s="21">
        <f t="shared" si="5"/>
        <v>175522.05999999997</v>
      </c>
      <c r="J198" s="23">
        <v>0</v>
      </c>
      <c r="K198" s="24">
        <v>0</v>
      </c>
      <c r="L198" s="21">
        <f t="shared" si="4"/>
        <v>-57.99</v>
      </c>
    </row>
    <row r="199" spans="1:12">
      <c r="A199" s="9">
        <v>42509</v>
      </c>
      <c r="B199" s="8" t="s">
        <v>418</v>
      </c>
      <c r="C199" s="8" t="s">
        <v>17</v>
      </c>
      <c r="D199" s="17" t="s">
        <v>221</v>
      </c>
      <c r="E199" s="17" t="s">
        <v>575</v>
      </c>
      <c r="F199" s="17" t="s">
        <v>448</v>
      </c>
      <c r="G199" s="11">
        <v>275</v>
      </c>
      <c r="H199" s="7">
        <v>0</v>
      </c>
      <c r="I199" s="21">
        <f t="shared" si="5"/>
        <v>175247.05999999997</v>
      </c>
      <c r="J199" s="23">
        <v>0</v>
      </c>
      <c r="K199" s="24">
        <v>0</v>
      </c>
      <c r="L199" s="21">
        <f t="shared" si="4"/>
        <v>-57.99</v>
      </c>
    </row>
    <row r="200" spans="1:12">
      <c r="A200" s="9">
        <v>42516</v>
      </c>
      <c r="B200" s="8" t="s">
        <v>419</v>
      </c>
      <c r="C200" s="8" t="s">
        <v>17</v>
      </c>
      <c r="D200" s="17" t="s">
        <v>62</v>
      </c>
      <c r="E200" s="17" t="s">
        <v>63</v>
      </c>
      <c r="F200" s="17" t="s">
        <v>449</v>
      </c>
      <c r="G200" s="11">
        <v>1400</v>
      </c>
      <c r="H200" s="7">
        <v>0</v>
      </c>
      <c r="I200" s="21">
        <f t="shared" si="5"/>
        <v>173847.05999999997</v>
      </c>
      <c r="J200" s="23">
        <v>0</v>
      </c>
      <c r="K200" s="24">
        <v>0</v>
      </c>
      <c r="L200" s="21">
        <f t="shared" si="4"/>
        <v>-57.99</v>
      </c>
    </row>
    <row r="201" spans="1:12">
      <c r="A201" s="9">
        <v>42516</v>
      </c>
      <c r="B201" s="8" t="s">
        <v>73</v>
      </c>
      <c r="C201" s="8" t="s">
        <v>20</v>
      </c>
      <c r="D201" s="17" t="s">
        <v>74</v>
      </c>
      <c r="E201" s="17" t="s">
        <v>13</v>
      </c>
      <c r="F201" s="17" t="s">
        <v>14</v>
      </c>
      <c r="G201" s="11">
        <v>0</v>
      </c>
      <c r="H201" s="7">
        <v>0</v>
      </c>
      <c r="I201" s="21">
        <f t="shared" si="5"/>
        <v>173847.05999999997</v>
      </c>
      <c r="J201" s="23">
        <v>52.97</v>
      </c>
      <c r="K201" s="24">
        <v>0</v>
      </c>
      <c r="L201" s="21">
        <f t="shared" si="4"/>
        <v>-110.96000000000001</v>
      </c>
    </row>
    <row r="202" spans="1:12">
      <c r="A202" s="9">
        <v>42516</v>
      </c>
      <c r="B202" s="8" t="s">
        <v>73</v>
      </c>
      <c r="C202" s="8" t="s">
        <v>20</v>
      </c>
      <c r="D202" s="17" t="s">
        <v>74</v>
      </c>
      <c r="E202" s="17" t="s">
        <v>13</v>
      </c>
      <c r="F202" s="17" t="s">
        <v>14</v>
      </c>
      <c r="G202" s="11">
        <v>0</v>
      </c>
      <c r="H202" s="7">
        <v>0</v>
      </c>
      <c r="I202" s="21">
        <f t="shared" si="5"/>
        <v>173847.05999999997</v>
      </c>
      <c r="J202" s="23">
        <v>70.13</v>
      </c>
      <c r="K202" s="24">
        <v>0</v>
      </c>
      <c r="L202" s="21">
        <f t="shared" si="4"/>
        <v>-181.09</v>
      </c>
    </row>
    <row r="203" spans="1:12">
      <c r="A203" s="9">
        <v>42516</v>
      </c>
      <c r="B203" s="8" t="s">
        <v>72</v>
      </c>
      <c r="C203" s="8" t="s">
        <v>20</v>
      </c>
      <c r="D203" s="17" t="s">
        <v>74</v>
      </c>
      <c r="E203" s="17" t="s">
        <v>13</v>
      </c>
      <c r="F203" s="17" t="s">
        <v>14</v>
      </c>
      <c r="G203" s="11">
        <v>0</v>
      </c>
      <c r="H203" s="7">
        <v>0</v>
      </c>
      <c r="I203" s="21">
        <f t="shared" si="5"/>
        <v>173847.05999999997</v>
      </c>
      <c r="J203" s="23">
        <v>104.37</v>
      </c>
      <c r="K203" s="24">
        <v>0</v>
      </c>
      <c r="L203" s="21">
        <f t="shared" si="4"/>
        <v>-285.46000000000004</v>
      </c>
    </row>
    <row r="204" spans="1:12">
      <c r="A204" s="9">
        <v>42520</v>
      </c>
      <c r="B204" s="8" t="s">
        <v>420</v>
      </c>
      <c r="C204" s="8" t="s">
        <v>17</v>
      </c>
      <c r="D204" s="8" t="s">
        <v>18</v>
      </c>
      <c r="E204" s="8" t="s">
        <v>19</v>
      </c>
      <c r="F204" s="8" t="s">
        <v>14</v>
      </c>
      <c r="G204" s="11">
        <v>285.45999999999998</v>
      </c>
      <c r="H204" s="7">
        <v>0</v>
      </c>
      <c r="I204" s="21">
        <f t="shared" si="5"/>
        <v>173561.59999999998</v>
      </c>
      <c r="J204" s="23">
        <v>0</v>
      </c>
      <c r="K204" s="24">
        <v>285.45999999999998</v>
      </c>
      <c r="L204" s="21">
        <f t="shared" si="4"/>
        <v>0</v>
      </c>
    </row>
    <row r="205" spans="1:12">
      <c r="A205" s="9">
        <v>42521</v>
      </c>
      <c r="B205" s="8" t="s">
        <v>437</v>
      </c>
      <c r="C205" s="8" t="s">
        <v>17</v>
      </c>
      <c r="D205" s="17" t="s">
        <v>62</v>
      </c>
      <c r="E205" s="17" t="s">
        <v>63</v>
      </c>
      <c r="F205" s="17" t="s">
        <v>450</v>
      </c>
      <c r="G205" s="11">
        <v>140</v>
      </c>
      <c r="H205" s="7">
        <v>0</v>
      </c>
      <c r="I205" s="21">
        <f t="shared" si="5"/>
        <v>173421.59999999998</v>
      </c>
      <c r="J205" s="23">
        <v>0</v>
      </c>
      <c r="K205" s="24">
        <v>0</v>
      </c>
      <c r="L205" s="21">
        <f t="shared" si="4"/>
        <v>0</v>
      </c>
    </row>
    <row r="206" spans="1:12">
      <c r="A206" s="9">
        <v>42521</v>
      </c>
      <c r="B206" s="8" t="s">
        <v>209</v>
      </c>
      <c r="C206" s="8" t="s">
        <v>17</v>
      </c>
      <c r="D206" s="17" t="s">
        <v>210</v>
      </c>
      <c r="E206" s="17" t="s">
        <v>63</v>
      </c>
      <c r="F206" s="17" t="s">
        <v>450</v>
      </c>
      <c r="G206" s="11">
        <v>1</v>
      </c>
      <c r="H206" s="7">
        <v>0</v>
      </c>
      <c r="I206" s="21">
        <f t="shared" si="5"/>
        <v>173420.59999999998</v>
      </c>
      <c r="J206" s="23">
        <v>0</v>
      </c>
      <c r="K206" s="24">
        <v>0</v>
      </c>
      <c r="L206" s="21">
        <f t="shared" si="4"/>
        <v>0</v>
      </c>
    </row>
    <row r="207" spans="1:12">
      <c r="A207" s="9">
        <v>42521</v>
      </c>
      <c r="B207" s="8" t="s">
        <v>101</v>
      </c>
      <c r="C207" s="8" t="s">
        <v>17</v>
      </c>
      <c r="D207" s="8" t="s">
        <v>71</v>
      </c>
      <c r="E207" s="8" t="s">
        <v>71</v>
      </c>
      <c r="F207" s="8" t="s">
        <v>14</v>
      </c>
      <c r="G207" s="11">
        <v>0</v>
      </c>
      <c r="H207" s="7">
        <v>182.8</v>
      </c>
      <c r="I207" s="21">
        <f t="shared" si="5"/>
        <v>173603.39999999997</v>
      </c>
      <c r="J207" s="23">
        <v>0</v>
      </c>
      <c r="K207" s="24">
        <v>0</v>
      </c>
      <c r="L207" s="21">
        <f t="shared" si="4"/>
        <v>0</v>
      </c>
    </row>
    <row r="208" spans="1:12">
      <c r="A208" s="9">
        <v>42522</v>
      </c>
      <c r="B208" s="8" t="s">
        <v>28</v>
      </c>
      <c r="C208" s="8" t="s">
        <v>17</v>
      </c>
      <c r="D208" s="8" t="s">
        <v>29</v>
      </c>
      <c r="E208" s="8" t="s">
        <v>30</v>
      </c>
      <c r="F208" s="17" t="s">
        <v>502</v>
      </c>
      <c r="G208" s="11">
        <v>1086.33</v>
      </c>
      <c r="H208" s="7">
        <v>0</v>
      </c>
      <c r="I208" s="21">
        <f t="shared" si="5"/>
        <v>172517.06999999998</v>
      </c>
      <c r="J208" s="23">
        <v>0</v>
      </c>
      <c r="K208" s="24">
        <v>0</v>
      </c>
      <c r="L208" s="21">
        <f t="shared" si="4"/>
        <v>0</v>
      </c>
    </row>
    <row r="209" spans="1:12">
      <c r="A209" s="9">
        <v>42522</v>
      </c>
      <c r="B209" s="8" t="s">
        <v>28</v>
      </c>
      <c r="C209" s="8" t="s">
        <v>17</v>
      </c>
      <c r="D209" s="8" t="s">
        <v>92</v>
      </c>
      <c r="E209" s="8" t="s">
        <v>93</v>
      </c>
      <c r="F209" s="17" t="s">
        <v>502</v>
      </c>
      <c r="G209" s="11">
        <v>609.9</v>
      </c>
      <c r="H209" s="7">
        <v>0</v>
      </c>
      <c r="I209" s="21">
        <f t="shared" si="5"/>
        <v>171907.16999999998</v>
      </c>
      <c r="J209" s="23">
        <v>0</v>
      </c>
      <c r="K209" s="24">
        <v>0</v>
      </c>
      <c r="L209" s="21">
        <f t="shared" si="4"/>
        <v>0</v>
      </c>
    </row>
    <row r="210" spans="1:12">
      <c r="A210" s="9">
        <v>42522</v>
      </c>
      <c r="B210" s="8" t="s">
        <v>28</v>
      </c>
      <c r="C210" s="8" t="s">
        <v>17</v>
      </c>
      <c r="D210" s="8" t="s">
        <v>89</v>
      </c>
      <c r="E210" s="8" t="s">
        <v>90</v>
      </c>
      <c r="F210" s="17" t="s">
        <v>502</v>
      </c>
      <c r="G210" s="11">
        <v>3159.13</v>
      </c>
      <c r="H210" s="7">
        <v>0</v>
      </c>
      <c r="I210" s="21">
        <f t="shared" si="5"/>
        <v>168748.03999999998</v>
      </c>
      <c r="J210" s="23">
        <v>0</v>
      </c>
      <c r="K210" s="24">
        <v>0</v>
      </c>
      <c r="L210" s="21">
        <f t="shared" si="4"/>
        <v>0</v>
      </c>
    </row>
    <row r="211" spans="1:12">
      <c r="A211" s="9">
        <v>42523</v>
      </c>
      <c r="B211" s="8" t="s">
        <v>438</v>
      </c>
      <c r="C211" s="8" t="s">
        <v>17</v>
      </c>
      <c r="D211" s="17" t="s">
        <v>62</v>
      </c>
      <c r="E211" s="17" t="s">
        <v>63</v>
      </c>
      <c r="F211" s="17" t="s">
        <v>451</v>
      </c>
      <c r="G211" s="11">
        <v>240</v>
      </c>
      <c r="H211" s="7">
        <v>0</v>
      </c>
      <c r="I211" s="21">
        <f t="shared" si="5"/>
        <v>168508.03999999998</v>
      </c>
      <c r="J211" s="23">
        <v>0</v>
      </c>
      <c r="K211" s="24">
        <v>0</v>
      </c>
      <c r="L211" s="21">
        <f t="shared" si="4"/>
        <v>0</v>
      </c>
    </row>
    <row r="212" spans="1:12">
      <c r="A212" s="9">
        <v>42523</v>
      </c>
      <c r="B212" s="8" t="s">
        <v>439</v>
      </c>
      <c r="C212" s="8" t="s">
        <v>17</v>
      </c>
      <c r="D212" s="17" t="s">
        <v>62</v>
      </c>
      <c r="E212" s="17" t="s">
        <v>63</v>
      </c>
      <c r="F212" s="17" t="s">
        <v>452</v>
      </c>
      <c r="G212" s="11">
        <v>600</v>
      </c>
      <c r="H212" s="7">
        <v>0</v>
      </c>
      <c r="I212" s="21">
        <f t="shared" si="5"/>
        <v>167908.03999999998</v>
      </c>
      <c r="J212" s="23">
        <v>0</v>
      </c>
      <c r="K212" s="24">
        <v>0</v>
      </c>
      <c r="L212" s="21">
        <f t="shared" si="4"/>
        <v>0</v>
      </c>
    </row>
    <row r="213" spans="1:12">
      <c r="A213" s="9">
        <v>42524</v>
      </c>
      <c r="B213" s="8" t="s">
        <v>11</v>
      </c>
      <c r="C213" s="8" t="s">
        <v>20</v>
      </c>
      <c r="D213" s="17" t="s">
        <v>12</v>
      </c>
      <c r="E213" s="17" t="s">
        <v>13</v>
      </c>
      <c r="F213" s="17" t="s">
        <v>14</v>
      </c>
      <c r="G213" s="11">
        <v>0</v>
      </c>
      <c r="H213" s="7">
        <v>0</v>
      </c>
      <c r="I213" s="21">
        <f t="shared" si="5"/>
        <v>167908.03999999998</v>
      </c>
      <c r="J213" s="23">
        <v>70</v>
      </c>
      <c r="K213" s="24">
        <v>0</v>
      </c>
      <c r="L213" s="21">
        <f t="shared" si="4"/>
        <v>-70</v>
      </c>
    </row>
    <row r="214" spans="1:12">
      <c r="A214" s="9">
        <v>42527</v>
      </c>
      <c r="B214" s="8" t="s">
        <v>440</v>
      </c>
      <c r="C214" s="8" t="s">
        <v>17</v>
      </c>
      <c r="D214" s="8" t="s">
        <v>18</v>
      </c>
      <c r="E214" s="8" t="s">
        <v>19</v>
      </c>
      <c r="F214" s="8" t="s">
        <v>14</v>
      </c>
      <c r="G214" s="11">
        <v>70</v>
      </c>
      <c r="H214" s="7">
        <v>0</v>
      </c>
      <c r="I214" s="21">
        <f t="shared" si="5"/>
        <v>167838.03999999998</v>
      </c>
      <c r="J214" s="23">
        <v>0</v>
      </c>
      <c r="K214" s="24">
        <v>70</v>
      </c>
      <c r="L214" s="21">
        <f t="shared" si="4"/>
        <v>0</v>
      </c>
    </row>
    <row r="215" spans="1:12">
      <c r="A215" s="9">
        <v>42527</v>
      </c>
      <c r="B215" s="8" t="s">
        <v>453</v>
      </c>
      <c r="C215" s="8" t="s">
        <v>17</v>
      </c>
      <c r="D215" s="8" t="s">
        <v>455</v>
      </c>
      <c r="E215" s="8" t="s">
        <v>454</v>
      </c>
      <c r="F215" s="17" t="s">
        <v>475</v>
      </c>
      <c r="G215" s="11">
        <v>120</v>
      </c>
      <c r="H215" s="7">
        <v>0</v>
      </c>
      <c r="I215" s="21">
        <f t="shared" si="5"/>
        <v>167718.03999999998</v>
      </c>
      <c r="J215" s="23">
        <v>0</v>
      </c>
      <c r="K215" s="24">
        <v>0</v>
      </c>
      <c r="L215" s="21">
        <f t="shared" si="4"/>
        <v>0</v>
      </c>
    </row>
    <row r="216" spans="1:12">
      <c r="A216" s="9">
        <v>42527</v>
      </c>
      <c r="B216" s="8" t="s">
        <v>456</v>
      </c>
      <c r="C216" s="8" t="s">
        <v>17</v>
      </c>
      <c r="D216" s="17" t="s">
        <v>221</v>
      </c>
      <c r="E216" s="17" t="s">
        <v>575</v>
      </c>
      <c r="F216" s="17" t="s">
        <v>476</v>
      </c>
      <c r="G216" s="11">
        <v>150</v>
      </c>
      <c r="H216" s="7">
        <v>0</v>
      </c>
      <c r="I216" s="21">
        <f t="shared" si="5"/>
        <v>167568.03999999998</v>
      </c>
      <c r="J216" s="23">
        <v>0</v>
      </c>
      <c r="K216" s="24">
        <v>0</v>
      </c>
      <c r="L216" s="21">
        <f t="shared" si="4"/>
        <v>0</v>
      </c>
    </row>
    <row r="217" spans="1:12">
      <c r="A217" s="9">
        <v>42527</v>
      </c>
      <c r="B217" s="8" t="s">
        <v>457</v>
      </c>
      <c r="C217" s="8" t="s">
        <v>17</v>
      </c>
      <c r="D217" s="17" t="s">
        <v>221</v>
      </c>
      <c r="E217" s="17" t="s">
        <v>575</v>
      </c>
      <c r="F217" s="17" t="s">
        <v>477</v>
      </c>
      <c r="G217" s="11">
        <v>225</v>
      </c>
      <c r="H217" s="7">
        <v>0</v>
      </c>
      <c r="I217" s="21">
        <f t="shared" si="5"/>
        <v>167343.03999999998</v>
      </c>
      <c r="J217" s="23">
        <v>0</v>
      </c>
      <c r="K217" s="24">
        <v>0</v>
      </c>
      <c r="L217" s="21">
        <f t="shared" si="4"/>
        <v>0</v>
      </c>
    </row>
    <row r="218" spans="1:12">
      <c r="A218" s="9">
        <v>42527</v>
      </c>
      <c r="B218" s="8" t="s">
        <v>458</v>
      </c>
      <c r="C218" s="8" t="s">
        <v>17</v>
      </c>
      <c r="D218" s="17" t="s">
        <v>175</v>
      </c>
      <c r="E218" s="17" t="s">
        <v>575</v>
      </c>
      <c r="F218" s="17" t="s">
        <v>484</v>
      </c>
      <c r="G218" s="11">
        <v>455</v>
      </c>
      <c r="H218" s="7">
        <v>0</v>
      </c>
      <c r="I218" s="21">
        <f t="shared" si="5"/>
        <v>166888.03999999998</v>
      </c>
      <c r="J218" s="23">
        <v>0</v>
      </c>
      <c r="K218" s="24">
        <v>0</v>
      </c>
      <c r="L218" s="21">
        <f t="shared" si="4"/>
        <v>0</v>
      </c>
    </row>
    <row r="219" spans="1:12">
      <c r="A219" s="9">
        <v>42527</v>
      </c>
      <c r="B219" s="8" t="s">
        <v>46</v>
      </c>
      <c r="C219" s="8" t="s">
        <v>20</v>
      </c>
      <c r="D219" s="17" t="s">
        <v>56</v>
      </c>
      <c r="E219" s="17" t="s">
        <v>57</v>
      </c>
      <c r="F219" s="17" t="s">
        <v>483</v>
      </c>
      <c r="G219" s="11">
        <v>0</v>
      </c>
      <c r="H219" s="7">
        <v>0</v>
      </c>
      <c r="I219" s="21">
        <f t="shared" si="5"/>
        <v>166888.03999999998</v>
      </c>
      <c r="J219" s="23">
        <v>97.07</v>
      </c>
      <c r="K219" s="24">
        <v>0</v>
      </c>
      <c r="L219" s="21">
        <f t="shared" si="4"/>
        <v>-97.07</v>
      </c>
    </row>
    <row r="220" spans="1:12">
      <c r="A220" s="9">
        <v>42527</v>
      </c>
      <c r="B220" s="8" t="s">
        <v>42</v>
      </c>
      <c r="C220" s="8" t="s">
        <v>20</v>
      </c>
      <c r="D220" s="18" t="s">
        <v>43</v>
      </c>
      <c r="E220" s="18" t="s">
        <v>13</v>
      </c>
      <c r="F220" s="18" t="s">
        <v>14</v>
      </c>
      <c r="G220" s="11">
        <v>0</v>
      </c>
      <c r="H220" s="7">
        <v>0</v>
      </c>
      <c r="I220" s="21">
        <f t="shared" si="5"/>
        <v>166888.03999999998</v>
      </c>
      <c r="J220" s="23">
        <v>35.94</v>
      </c>
      <c r="K220" s="24">
        <v>0</v>
      </c>
      <c r="L220" s="21">
        <f t="shared" si="4"/>
        <v>-133.01</v>
      </c>
    </row>
    <row r="221" spans="1:12">
      <c r="A221" s="9">
        <v>42528</v>
      </c>
      <c r="B221" s="8" t="s">
        <v>459</v>
      </c>
      <c r="C221" s="8" t="s">
        <v>17</v>
      </c>
      <c r="D221" s="17" t="s">
        <v>233</v>
      </c>
      <c r="E221" s="17" t="s">
        <v>575</v>
      </c>
      <c r="F221" s="17" t="s">
        <v>478</v>
      </c>
      <c r="G221" s="11">
        <v>50</v>
      </c>
      <c r="H221" s="7">
        <v>0</v>
      </c>
      <c r="I221" s="21">
        <f t="shared" si="5"/>
        <v>166838.03999999998</v>
      </c>
      <c r="J221" s="23">
        <v>0</v>
      </c>
      <c r="K221" s="24">
        <v>0</v>
      </c>
      <c r="L221" s="21">
        <f t="shared" si="4"/>
        <v>-133.01</v>
      </c>
    </row>
    <row r="222" spans="1:12">
      <c r="A222" s="9">
        <v>42530</v>
      </c>
      <c r="B222" s="8" t="s">
        <v>460</v>
      </c>
      <c r="C222" s="8" t="s">
        <v>17</v>
      </c>
      <c r="D222" s="17" t="s">
        <v>481</v>
      </c>
      <c r="E222" s="17" t="s">
        <v>77</v>
      </c>
      <c r="F222" s="17" t="s">
        <v>486</v>
      </c>
      <c r="G222" s="11">
        <v>40</v>
      </c>
      <c r="H222" s="7">
        <v>0</v>
      </c>
      <c r="I222" s="21">
        <f t="shared" si="5"/>
        <v>166798.03999999998</v>
      </c>
      <c r="J222" s="23">
        <v>0</v>
      </c>
      <c r="K222" s="24">
        <v>0</v>
      </c>
      <c r="L222" s="21">
        <f t="shared" si="4"/>
        <v>-133.01</v>
      </c>
    </row>
    <row r="223" spans="1:12">
      <c r="A223" s="9">
        <v>42530</v>
      </c>
      <c r="B223" s="8" t="s">
        <v>460</v>
      </c>
      <c r="C223" s="8" t="s">
        <v>17</v>
      </c>
      <c r="D223" s="17" t="s">
        <v>485</v>
      </c>
      <c r="E223" s="17" t="s">
        <v>51</v>
      </c>
      <c r="F223" s="17" t="s">
        <v>486</v>
      </c>
      <c r="G223" s="11">
        <v>40</v>
      </c>
      <c r="H223" s="7">
        <v>0</v>
      </c>
      <c r="I223" s="21">
        <f t="shared" ref="I223:I301" si="6">I222-G223+H223</f>
        <v>166758.03999999998</v>
      </c>
      <c r="J223" s="23">
        <v>0</v>
      </c>
      <c r="K223" s="24">
        <v>0</v>
      </c>
      <c r="L223" s="21">
        <f t="shared" ref="L223:L301" si="7">L222-J223+K223</f>
        <v>-133.01</v>
      </c>
    </row>
    <row r="224" spans="1:12">
      <c r="A224" s="9">
        <v>42530</v>
      </c>
      <c r="B224" s="8" t="s">
        <v>461</v>
      </c>
      <c r="C224" s="8" t="s">
        <v>17</v>
      </c>
      <c r="D224" s="17" t="s">
        <v>479</v>
      </c>
      <c r="E224" s="17" t="s">
        <v>429</v>
      </c>
      <c r="F224" s="17" t="s">
        <v>480</v>
      </c>
      <c r="G224" s="11">
        <v>160</v>
      </c>
      <c r="H224" s="7">
        <v>0</v>
      </c>
      <c r="I224" s="21">
        <f t="shared" si="6"/>
        <v>166598.03999999998</v>
      </c>
      <c r="J224" s="23">
        <v>0</v>
      </c>
      <c r="K224" s="24">
        <v>0</v>
      </c>
      <c r="L224" s="21">
        <f t="shared" si="7"/>
        <v>-133.01</v>
      </c>
    </row>
    <row r="225" spans="1:12">
      <c r="A225" s="9">
        <v>42530</v>
      </c>
      <c r="B225" s="8" t="s">
        <v>461</v>
      </c>
      <c r="C225" s="8" t="s">
        <v>17</v>
      </c>
      <c r="D225" s="17" t="s">
        <v>481</v>
      </c>
      <c r="E225" s="17" t="s">
        <v>77</v>
      </c>
      <c r="F225" s="17" t="s">
        <v>480</v>
      </c>
      <c r="G225" s="11">
        <v>80</v>
      </c>
      <c r="H225" s="7">
        <v>0</v>
      </c>
      <c r="I225" s="21">
        <f t="shared" si="6"/>
        <v>166518.03999999998</v>
      </c>
      <c r="J225" s="23">
        <v>0</v>
      </c>
      <c r="K225" s="24">
        <v>0</v>
      </c>
      <c r="L225" s="21">
        <f t="shared" si="7"/>
        <v>-133.01</v>
      </c>
    </row>
    <row r="226" spans="1:12">
      <c r="A226" s="9">
        <v>42530</v>
      </c>
      <c r="B226" s="8" t="s">
        <v>462</v>
      </c>
      <c r="C226" s="8" t="s">
        <v>17</v>
      </c>
      <c r="D226" s="17" t="s">
        <v>146</v>
      </c>
      <c r="E226" s="17" t="s">
        <v>77</v>
      </c>
      <c r="F226" s="17" t="s">
        <v>488</v>
      </c>
      <c r="G226" s="11">
        <v>50</v>
      </c>
      <c r="H226" s="7">
        <v>0</v>
      </c>
      <c r="I226" s="21">
        <f t="shared" si="6"/>
        <v>166468.03999999998</v>
      </c>
      <c r="J226" s="23">
        <v>0</v>
      </c>
      <c r="K226" s="24">
        <v>0</v>
      </c>
      <c r="L226" s="21">
        <f t="shared" si="7"/>
        <v>-133.01</v>
      </c>
    </row>
    <row r="227" spans="1:12">
      <c r="A227" s="9">
        <v>42530</v>
      </c>
      <c r="B227" s="8" t="s">
        <v>462</v>
      </c>
      <c r="C227" s="8" t="s">
        <v>17</v>
      </c>
      <c r="D227" s="17" t="s">
        <v>145</v>
      </c>
      <c r="E227" s="17" t="s">
        <v>51</v>
      </c>
      <c r="F227" s="17" t="s">
        <v>488</v>
      </c>
      <c r="G227" s="11">
        <v>325</v>
      </c>
      <c r="H227" s="7">
        <v>0</v>
      </c>
      <c r="I227" s="21">
        <f t="shared" si="6"/>
        <v>166143.03999999998</v>
      </c>
      <c r="J227" s="23">
        <v>0</v>
      </c>
      <c r="K227" s="24">
        <v>0</v>
      </c>
      <c r="L227" s="21">
        <f t="shared" si="7"/>
        <v>-133.01</v>
      </c>
    </row>
    <row r="228" spans="1:12">
      <c r="A228" s="9">
        <v>42530</v>
      </c>
      <c r="B228" s="8" t="s">
        <v>462</v>
      </c>
      <c r="C228" s="8" t="s">
        <v>17</v>
      </c>
      <c r="D228" s="17" t="s">
        <v>487</v>
      </c>
      <c r="E228" s="17" t="s">
        <v>471</v>
      </c>
      <c r="F228" s="17" t="s">
        <v>488</v>
      </c>
      <c r="G228" s="11">
        <v>70</v>
      </c>
      <c r="H228" s="7">
        <v>0</v>
      </c>
      <c r="I228" s="21">
        <f t="shared" si="6"/>
        <v>166073.03999999998</v>
      </c>
      <c r="J228" s="23">
        <v>0</v>
      </c>
      <c r="K228" s="24">
        <v>0</v>
      </c>
      <c r="L228" s="21">
        <f t="shared" si="7"/>
        <v>-133.01</v>
      </c>
    </row>
    <row r="229" spans="1:12">
      <c r="A229" s="9">
        <v>42530</v>
      </c>
      <c r="B229" s="8" t="s">
        <v>463</v>
      </c>
      <c r="C229" s="8" t="s">
        <v>17</v>
      </c>
      <c r="D229" s="8" t="s">
        <v>490</v>
      </c>
      <c r="E229" s="8" t="s">
        <v>454</v>
      </c>
      <c r="F229" s="17" t="s">
        <v>489</v>
      </c>
      <c r="G229" s="11">
        <v>210</v>
      </c>
      <c r="H229" s="7">
        <v>0</v>
      </c>
      <c r="I229" s="21">
        <f t="shared" si="6"/>
        <v>165863.03999999998</v>
      </c>
      <c r="J229" s="23">
        <v>0</v>
      </c>
      <c r="K229" s="24">
        <v>0</v>
      </c>
      <c r="L229" s="21">
        <f t="shared" si="7"/>
        <v>-133.01</v>
      </c>
    </row>
    <row r="230" spans="1:12">
      <c r="A230" s="9">
        <v>42530</v>
      </c>
      <c r="B230" s="8" t="s">
        <v>463</v>
      </c>
      <c r="C230" s="8" t="s">
        <v>17</v>
      </c>
      <c r="D230" s="8" t="s">
        <v>491</v>
      </c>
      <c r="E230" s="8" t="s">
        <v>54</v>
      </c>
      <c r="F230" s="17" t="s">
        <v>489</v>
      </c>
      <c r="G230" s="11">
        <v>46.65</v>
      </c>
      <c r="H230" s="7">
        <v>0</v>
      </c>
      <c r="I230" s="21">
        <f t="shared" si="6"/>
        <v>165816.38999999998</v>
      </c>
      <c r="J230" s="23">
        <v>0</v>
      </c>
      <c r="K230" s="24">
        <v>0</v>
      </c>
      <c r="L230" s="21">
        <f t="shared" si="7"/>
        <v>-133.01</v>
      </c>
    </row>
    <row r="231" spans="1:12">
      <c r="A231" s="9">
        <v>42531</v>
      </c>
      <c r="B231" s="8" t="s">
        <v>21</v>
      </c>
      <c r="C231" s="8" t="s">
        <v>17</v>
      </c>
      <c r="D231" s="8" t="s">
        <v>22</v>
      </c>
      <c r="E231" s="8" t="s">
        <v>23</v>
      </c>
      <c r="F231" s="8" t="s">
        <v>14</v>
      </c>
      <c r="G231" s="11">
        <v>55.04</v>
      </c>
      <c r="H231" s="7">
        <v>0</v>
      </c>
      <c r="I231" s="21">
        <f t="shared" si="6"/>
        <v>165761.34999999998</v>
      </c>
      <c r="J231" s="23">
        <v>0</v>
      </c>
      <c r="K231" s="24">
        <v>0</v>
      </c>
      <c r="L231" s="21">
        <f t="shared" si="7"/>
        <v>-133.01</v>
      </c>
    </row>
    <row r="232" spans="1:12">
      <c r="A232" s="9">
        <v>42535</v>
      </c>
      <c r="B232" s="8" t="s">
        <v>464</v>
      </c>
      <c r="C232" s="8" t="s">
        <v>17</v>
      </c>
      <c r="D232" s="17" t="s">
        <v>442</v>
      </c>
      <c r="E232" s="17" t="s">
        <v>77</v>
      </c>
      <c r="F232" s="17" t="s">
        <v>493</v>
      </c>
      <c r="G232" s="11">
        <v>40</v>
      </c>
      <c r="H232" s="7">
        <v>0</v>
      </c>
      <c r="I232" s="21">
        <f t="shared" si="6"/>
        <v>165721.34999999998</v>
      </c>
      <c r="J232" s="23">
        <v>0</v>
      </c>
      <c r="K232" s="24">
        <v>0</v>
      </c>
      <c r="L232" s="21">
        <f t="shared" si="7"/>
        <v>-133.01</v>
      </c>
    </row>
    <row r="233" spans="1:12">
      <c r="A233" s="9">
        <v>42535</v>
      </c>
      <c r="B233" s="8" t="s">
        <v>464</v>
      </c>
      <c r="C233" s="8" t="s">
        <v>17</v>
      </c>
      <c r="D233" s="17" t="s">
        <v>492</v>
      </c>
      <c r="E233" s="17" t="s">
        <v>51</v>
      </c>
      <c r="F233" s="17" t="s">
        <v>493</v>
      </c>
      <c r="G233" s="11">
        <v>40</v>
      </c>
      <c r="H233" s="7">
        <v>0</v>
      </c>
      <c r="I233" s="21">
        <f t="shared" si="6"/>
        <v>165681.34999999998</v>
      </c>
      <c r="J233" s="23">
        <v>0</v>
      </c>
      <c r="K233" s="24">
        <v>0</v>
      </c>
      <c r="L233" s="21">
        <f t="shared" si="7"/>
        <v>-133.01</v>
      </c>
    </row>
    <row r="234" spans="1:12">
      <c r="A234" s="9">
        <v>42537</v>
      </c>
      <c r="B234" s="8" t="s">
        <v>28</v>
      </c>
      <c r="C234" s="8" t="s">
        <v>17</v>
      </c>
      <c r="D234" s="8" t="s">
        <v>29</v>
      </c>
      <c r="E234" s="8" t="s">
        <v>30</v>
      </c>
      <c r="F234" s="17" t="s">
        <v>503</v>
      </c>
      <c r="G234" s="11">
        <v>1115</v>
      </c>
      <c r="H234" s="7">
        <v>0</v>
      </c>
      <c r="I234" s="21">
        <f t="shared" si="6"/>
        <v>164566.34999999998</v>
      </c>
      <c r="J234" s="23">
        <v>0</v>
      </c>
      <c r="K234" s="24">
        <v>0</v>
      </c>
      <c r="L234" s="21">
        <f t="shared" si="7"/>
        <v>-133.01</v>
      </c>
    </row>
    <row r="235" spans="1:12">
      <c r="A235" s="9">
        <v>42537</v>
      </c>
      <c r="B235" s="8" t="s">
        <v>28</v>
      </c>
      <c r="C235" s="8" t="s">
        <v>17</v>
      </c>
      <c r="D235" s="8" t="s">
        <v>92</v>
      </c>
      <c r="E235" s="8" t="s">
        <v>93</v>
      </c>
      <c r="F235" s="17" t="s">
        <v>503</v>
      </c>
      <c r="G235" s="11">
        <v>824.46</v>
      </c>
      <c r="H235" s="7">
        <v>0</v>
      </c>
      <c r="I235" s="21">
        <f t="shared" si="6"/>
        <v>163741.88999999998</v>
      </c>
      <c r="J235" s="23">
        <v>0</v>
      </c>
      <c r="K235" s="24">
        <v>0</v>
      </c>
      <c r="L235" s="21">
        <f t="shared" si="7"/>
        <v>-133.01</v>
      </c>
    </row>
    <row r="236" spans="1:12">
      <c r="A236" s="9">
        <v>42537</v>
      </c>
      <c r="B236" s="8" t="s">
        <v>28</v>
      </c>
      <c r="C236" s="8" t="s">
        <v>17</v>
      </c>
      <c r="D236" s="8" t="s">
        <v>89</v>
      </c>
      <c r="E236" s="8" t="s">
        <v>90</v>
      </c>
      <c r="F236" s="17" t="s">
        <v>503</v>
      </c>
      <c r="G236" s="11">
        <v>3242.48</v>
      </c>
      <c r="H236" s="7">
        <v>0</v>
      </c>
      <c r="I236" s="21">
        <f t="shared" si="6"/>
        <v>160499.40999999997</v>
      </c>
      <c r="J236" s="23">
        <v>0</v>
      </c>
      <c r="K236" s="24">
        <v>0</v>
      </c>
      <c r="L236" s="21">
        <f t="shared" si="7"/>
        <v>-133.01</v>
      </c>
    </row>
    <row r="237" spans="1:12">
      <c r="A237" s="165">
        <v>42537</v>
      </c>
      <c r="B237" s="8" t="s">
        <v>28</v>
      </c>
      <c r="C237" s="8" t="s">
        <v>17</v>
      </c>
      <c r="D237" s="8" t="s">
        <v>522</v>
      </c>
      <c r="E237" s="8" t="s">
        <v>523</v>
      </c>
      <c r="F237" s="17" t="s">
        <v>503</v>
      </c>
      <c r="G237" s="11">
        <v>20</v>
      </c>
      <c r="H237" s="7">
        <v>0</v>
      </c>
      <c r="I237" s="21">
        <f t="shared" si="6"/>
        <v>160479.40999999997</v>
      </c>
      <c r="J237" s="23">
        <v>0</v>
      </c>
      <c r="K237" s="24">
        <v>0</v>
      </c>
      <c r="L237" s="21">
        <f t="shared" si="7"/>
        <v>-133.01</v>
      </c>
    </row>
    <row r="238" spans="1:12">
      <c r="A238" s="165">
        <v>42538</v>
      </c>
      <c r="B238" s="8" t="s">
        <v>465</v>
      </c>
      <c r="C238" s="8" t="s">
        <v>17</v>
      </c>
      <c r="D238" s="8" t="s">
        <v>18</v>
      </c>
      <c r="E238" s="8" t="s">
        <v>19</v>
      </c>
      <c r="F238" s="8" t="s">
        <v>14</v>
      </c>
      <c r="G238" s="11">
        <v>133.01</v>
      </c>
      <c r="H238" s="7">
        <v>0</v>
      </c>
      <c r="I238" s="21">
        <f t="shared" si="6"/>
        <v>160346.39999999997</v>
      </c>
      <c r="J238" s="23">
        <v>0</v>
      </c>
      <c r="K238" s="24">
        <v>133.01</v>
      </c>
      <c r="L238" s="21">
        <f t="shared" si="7"/>
        <v>0</v>
      </c>
    </row>
    <row r="239" spans="1:12">
      <c r="A239" s="165">
        <v>42541</v>
      </c>
      <c r="B239" s="8" t="s">
        <v>102</v>
      </c>
      <c r="C239" s="8" t="s">
        <v>17</v>
      </c>
      <c r="D239" s="17" t="s">
        <v>506</v>
      </c>
      <c r="E239" s="17" t="s">
        <v>103</v>
      </c>
      <c r="F239" s="17" t="s">
        <v>14</v>
      </c>
      <c r="G239" s="11">
        <v>0</v>
      </c>
      <c r="H239" s="7">
        <v>9487.0300000000007</v>
      </c>
      <c r="I239" s="21">
        <f t="shared" si="6"/>
        <v>169833.42999999996</v>
      </c>
      <c r="J239" s="23">
        <v>0</v>
      </c>
      <c r="K239" s="24">
        <v>0</v>
      </c>
      <c r="L239" s="21">
        <f t="shared" si="7"/>
        <v>0</v>
      </c>
    </row>
    <row r="240" spans="1:12">
      <c r="A240" s="165">
        <v>42541</v>
      </c>
      <c r="B240" s="8" t="s">
        <v>102</v>
      </c>
      <c r="C240" s="8" t="s">
        <v>17</v>
      </c>
      <c r="D240" s="17" t="s">
        <v>507</v>
      </c>
      <c r="E240" s="17" t="s">
        <v>508</v>
      </c>
      <c r="F240" s="17" t="s">
        <v>509</v>
      </c>
      <c r="G240" s="11">
        <v>0</v>
      </c>
      <c r="H240" s="7">
        <v>11079.57</v>
      </c>
      <c r="I240" s="21">
        <f t="shared" si="6"/>
        <v>180912.99999999997</v>
      </c>
      <c r="J240" s="23">
        <v>0</v>
      </c>
      <c r="K240" s="24">
        <v>0</v>
      </c>
      <c r="L240" s="21">
        <f t="shared" si="7"/>
        <v>0</v>
      </c>
    </row>
    <row r="241" spans="1:12">
      <c r="A241" s="165">
        <v>42541</v>
      </c>
      <c r="B241" s="8" t="s">
        <v>28</v>
      </c>
      <c r="C241" s="8" t="s">
        <v>17</v>
      </c>
      <c r="D241" s="8" t="s">
        <v>29</v>
      </c>
      <c r="E241" s="8" t="s">
        <v>30</v>
      </c>
      <c r="F241" s="17" t="s">
        <v>497</v>
      </c>
      <c r="G241" s="11">
        <v>57.49</v>
      </c>
      <c r="H241" s="7">
        <v>0</v>
      </c>
      <c r="I241" s="21">
        <f t="shared" si="6"/>
        <v>180855.50999999998</v>
      </c>
      <c r="J241" s="23">
        <v>0</v>
      </c>
      <c r="K241" s="24">
        <v>0</v>
      </c>
      <c r="L241" s="21">
        <f t="shared" si="7"/>
        <v>0</v>
      </c>
    </row>
    <row r="242" spans="1:12">
      <c r="A242" s="165">
        <v>42543</v>
      </c>
      <c r="B242" s="8" t="s">
        <v>467</v>
      </c>
      <c r="C242" s="8" t="s">
        <v>17</v>
      </c>
      <c r="D242" s="17" t="s">
        <v>107</v>
      </c>
      <c r="E242" s="17" t="s">
        <v>108</v>
      </c>
      <c r="F242" s="17" t="s">
        <v>494</v>
      </c>
      <c r="G242" s="11">
        <v>195.7</v>
      </c>
      <c r="H242" s="7">
        <v>0</v>
      </c>
      <c r="I242" s="21">
        <f t="shared" si="6"/>
        <v>180659.80999999997</v>
      </c>
      <c r="J242" s="23">
        <v>0</v>
      </c>
      <c r="K242" s="24">
        <v>0</v>
      </c>
      <c r="L242" s="21">
        <f t="shared" si="7"/>
        <v>0</v>
      </c>
    </row>
    <row r="243" spans="1:12">
      <c r="A243" s="165">
        <v>42548</v>
      </c>
      <c r="B243" s="8" t="s">
        <v>73</v>
      </c>
      <c r="C243" s="8" t="s">
        <v>20</v>
      </c>
      <c r="D243" s="17" t="s">
        <v>74</v>
      </c>
      <c r="E243" s="17" t="s">
        <v>13</v>
      </c>
      <c r="F243" s="17" t="s">
        <v>14</v>
      </c>
      <c r="G243" s="11">
        <v>0</v>
      </c>
      <c r="H243" s="7">
        <v>0</v>
      </c>
      <c r="I243" s="21">
        <f t="shared" si="6"/>
        <v>180659.80999999997</v>
      </c>
      <c r="J243" s="23">
        <v>70.13</v>
      </c>
      <c r="K243" s="24">
        <v>0</v>
      </c>
      <c r="L243" s="21">
        <f t="shared" si="7"/>
        <v>-70.13</v>
      </c>
    </row>
    <row r="244" spans="1:12">
      <c r="A244" s="165">
        <v>42548</v>
      </c>
      <c r="B244" s="8" t="s">
        <v>73</v>
      </c>
      <c r="C244" s="8" t="s">
        <v>20</v>
      </c>
      <c r="D244" s="17" t="s">
        <v>74</v>
      </c>
      <c r="E244" s="17" t="s">
        <v>13</v>
      </c>
      <c r="F244" s="17" t="s">
        <v>14</v>
      </c>
      <c r="G244" s="11">
        <v>0</v>
      </c>
      <c r="H244" s="7">
        <v>0</v>
      </c>
      <c r="I244" s="21">
        <f t="shared" si="6"/>
        <v>180659.80999999997</v>
      </c>
      <c r="J244" s="23">
        <v>60.48</v>
      </c>
      <c r="K244" s="24">
        <v>0</v>
      </c>
      <c r="L244" s="21">
        <f t="shared" si="7"/>
        <v>-130.60999999999999</v>
      </c>
    </row>
    <row r="245" spans="1:12">
      <c r="A245" s="165">
        <v>42548</v>
      </c>
      <c r="B245" s="8" t="s">
        <v>72</v>
      </c>
      <c r="C245" s="8" t="s">
        <v>20</v>
      </c>
      <c r="D245" s="17" t="s">
        <v>74</v>
      </c>
      <c r="E245" s="17" t="s">
        <v>13</v>
      </c>
      <c r="F245" s="17" t="s">
        <v>14</v>
      </c>
      <c r="G245" s="11">
        <v>0</v>
      </c>
      <c r="H245" s="7">
        <v>0</v>
      </c>
      <c r="I245" s="21">
        <f t="shared" si="6"/>
        <v>180659.80999999997</v>
      </c>
      <c r="J245" s="23">
        <v>98.19</v>
      </c>
      <c r="K245" s="24">
        <v>0</v>
      </c>
      <c r="L245" s="21">
        <f t="shared" si="7"/>
        <v>-228.79999999999998</v>
      </c>
    </row>
    <row r="246" spans="1:12">
      <c r="A246" s="165">
        <v>42550</v>
      </c>
      <c r="B246" s="8" t="s">
        <v>495</v>
      </c>
      <c r="C246" s="8" t="s">
        <v>17</v>
      </c>
      <c r="D246" s="17" t="s">
        <v>442</v>
      </c>
      <c r="E246" s="17" t="s">
        <v>77</v>
      </c>
      <c r="F246" s="17" t="s">
        <v>568</v>
      </c>
      <c r="G246" s="11">
        <v>40</v>
      </c>
      <c r="H246" s="7">
        <v>0</v>
      </c>
      <c r="I246" s="21">
        <f t="shared" si="6"/>
        <v>180619.80999999997</v>
      </c>
      <c r="J246" s="23">
        <v>0</v>
      </c>
      <c r="K246" s="24">
        <v>0</v>
      </c>
      <c r="L246" s="21">
        <f t="shared" si="7"/>
        <v>-228.79999999999998</v>
      </c>
    </row>
    <row r="247" spans="1:12">
      <c r="A247" s="165">
        <v>42551</v>
      </c>
      <c r="B247" s="8" t="s">
        <v>28</v>
      </c>
      <c r="C247" s="8" t="s">
        <v>17</v>
      </c>
      <c r="D247" s="8" t="s">
        <v>29</v>
      </c>
      <c r="E247" s="8" t="s">
        <v>30</v>
      </c>
      <c r="F247" s="17" t="s">
        <v>504</v>
      </c>
      <c r="G247" s="11">
        <v>1112.3599999999999</v>
      </c>
      <c r="H247" s="7">
        <v>0</v>
      </c>
      <c r="I247" s="21">
        <f t="shared" si="6"/>
        <v>179507.44999999998</v>
      </c>
      <c r="J247" s="23">
        <v>0</v>
      </c>
      <c r="K247" s="24">
        <v>0</v>
      </c>
      <c r="L247" s="21">
        <f t="shared" si="7"/>
        <v>-228.79999999999998</v>
      </c>
    </row>
    <row r="248" spans="1:12">
      <c r="A248" s="165">
        <v>42551</v>
      </c>
      <c r="B248" s="8" t="s">
        <v>28</v>
      </c>
      <c r="C248" s="8" t="s">
        <v>17</v>
      </c>
      <c r="D248" s="8" t="s">
        <v>92</v>
      </c>
      <c r="E248" s="8" t="s">
        <v>93</v>
      </c>
      <c r="F248" s="17" t="s">
        <v>504</v>
      </c>
      <c r="G248" s="11">
        <v>867.59</v>
      </c>
      <c r="H248" s="7">
        <v>0</v>
      </c>
      <c r="I248" s="21">
        <f t="shared" si="6"/>
        <v>178639.86</v>
      </c>
      <c r="J248" s="23">
        <v>0</v>
      </c>
      <c r="K248" s="24">
        <v>0</v>
      </c>
      <c r="L248" s="21">
        <f t="shared" si="7"/>
        <v>-228.79999999999998</v>
      </c>
    </row>
    <row r="249" spans="1:12">
      <c r="A249" s="165">
        <v>42551</v>
      </c>
      <c r="B249" s="8" t="s">
        <v>28</v>
      </c>
      <c r="C249" s="8" t="s">
        <v>17</v>
      </c>
      <c r="D249" s="8" t="s">
        <v>89</v>
      </c>
      <c r="E249" s="8" t="s">
        <v>90</v>
      </c>
      <c r="F249" s="17" t="s">
        <v>504</v>
      </c>
      <c r="G249" s="11">
        <v>3237.83</v>
      </c>
      <c r="H249" s="7">
        <v>0</v>
      </c>
      <c r="I249" s="21">
        <f t="shared" si="6"/>
        <v>175402.03</v>
      </c>
      <c r="J249" s="23">
        <v>0</v>
      </c>
      <c r="K249" s="24">
        <v>0</v>
      </c>
      <c r="L249" s="21">
        <f t="shared" si="7"/>
        <v>-228.79999999999998</v>
      </c>
    </row>
    <row r="250" spans="1:12">
      <c r="A250" s="165">
        <v>42551</v>
      </c>
      <c r="B250" s="8" t="s">
        <v>28</v>
      </c>
      <c r="C250" s="8" t="s">
        <v>17</v>
      </c>
      <c r="D250" s="8" t="s">
        <v>522</v>
      </c>
      <c r="E250" s="8" t="s">
        <v>523</v>
      </c>
      <c r="F250" s="17" t="s">
        <v>504</v>
      </c>
      <c r="G250" s="11">
        <v>40</v>
      </c>
      <c r="H250" s="7">
        <v>0</v>
      </c>
      <c r="I250" s="21">
        <f t="shared" si="6"/>
        <v>175362.03</v>
      </c>
      <c r="J250" s="23">
        <v>0</v>
      </c>
      <c r="K250" s="24">
        <v>0</v>
      </c>
      <c r="L250" s="21">
        <f t="shared" si="7"/>
        <v>-228.79999999999998</v>
      </c>
    </row>
    <row r="251" spans="1:12">
      <c r="A251" s="165">
        <v>42551</v>
      </c>
      <c r="B251" s="8" t="s">
        <v>28</v>
      </c>
      <c r="C251" s="8" t="s">
        <v>17</v>
      </c>
      <c r="D251" s="8" t="s">
        <v>524</v>
      </c>
      <c r="E251" s="8" t="s">
        <v>523</v>
      </c>
      <c r="F251" s="17" t="s">
        <v>504</v>
      </c>
      <c r="G251" s="11">
        <v>140</v>
      </c>
      <c r="H251" s="7">
        <v>0</v>
      </c>
      <c r="I251" s="21">
        <f t="shared" si="6"/>
        <v>175222.03</v>
      </c>
      <c r="J251" s="23">
        <v>0</v>
      </c>
      <c r="K251" s="24">
        <v>0</v>
      </c>
      <c r="L251" s="21">
        <f t="shared" si="7"/>
        <v>-228.79999999999998</v>
      </c>
    </row>
    <row r="252" spans="1:12">
      <c r="A252" s="165">
        <v>42551</v>
      </c>
      <c r="B252" s="8" t="s">
        <v>28</v>
      </c>
      <c r="C252" s="8" t="s">
        <v>17</v>
      </c>
      <c r="D252" s="8" t="s">
        <v>525</v>
      </c>
      <c r="E252" s="8" t="s">
        <v>526</v>
      </c>
      <c r="F252" s="17" t="s">
        <v>504</v>
      </c>
      <c r="G252" s="11">
        <v>60</v>
      </c>
      <c r="H252" s="7">
        <v>0</v>
      </c>
      <c r="I252" s="21">
        <f t="shared" si="6"/>
        <v>175162.03</v>
      </c>
      <c r="J252" s="23">
        <v>0</v>
      </c>
      <c r="K252" s="24">
        <v>0</v>
      </c>
      <c r="L252" s="21">
        <f t="shared" si="7"/>
        <v>-228.79999999999998</v>
      </c>
    </row>
    <row r="253" spans="1:12">
      <c r="A253" s="9">
        <v>42551</v>
      </c>
      <c r="B253" s="8" t="s">
        <v>102</v>
      </c>
      <c r="C253" s="8" t="s">
        <v>17</v>
      </c>
      <c r="D253" s="8" t="s">
        <v>71</v>
      </c>
      <c r="E253" s="8" t="s">
        <v>71</v>
      </c>
      <c r="F253" s="8" t="s">
        <v>14</v>
      </c>
      <c r="G253" s="11">
        <v>0</v>
      </c>
      <c r="H253" s="7">
        <v>168.03</v>
      </c>
      <c r="I253" s="21">
        <f t="shared" si="6"/>
        <v>175330.06</v>
      </c>
      <c r="J253" s="23">
        <v>0</v>
      </c>
      <c r="K253" s="24">
        <v>0</v>
      </c>
      <c r="L253" s="21">
        <f t="shared" si="7"/>
        <v>-228.79999999999998</v>
      </c>
    </row>
    <row r="254" spans="1:12">
      <c r="A254" s="9">
        <v>42553</v>
      </c>
      <c r="B254" s="8" t="s">
        <v>11</v>
      </c>
      <c r="C254" s="8" t="s">
        <v>20</v>
      </c>
      <c r="D254" s="8" t="s">
        <v>12</v>
      </c>
      <c r="E254" s="8" t="s">
        <v>13</v>
      </c>
      <c r="F254" s="8" t="s">
        <v>14</v>
      </c>
      <c r="G254" s="11">
        <v>0</v>
      </c>
      <c r="H254" s="7">
        <v>0</v>
      </c>
      <c r="I254" s="21">
        <f t="shared" si="6"/>
        <v>175330.06</v>
      </c>
      <c r="J254" s="23">
        <v>70</v>
      </c>
      <c r="K254" s="24">
        <v>0</v>
      </c>
      <c r="L254" s="21">
        <f t="shared" si="7"/>
        <v>-298.79999999999995</v>
      </c>
    </row>
    <row r="255" spans="1:12">
      <c r="A255" s="9">
        <v>42554</v>
      </c>
      <c r="B255" s="8" t="s">
        <v>45</v>
      </c>
      <c r="C255" s="8" t="s">
        <v>20</v>
      </c>
      <c r="D255" s="17" t="s">
        <v>96</v>
      </c>
      <c r="E255" s="17" t="s">
        <v>97</v>
      </c>
      <c r="F255" s="17" t="s">
        <v>557</v>
      </c>
      <c r="G255" s="11">
        <v>0</v>
      </c>
      <c r="H255" s="7">
        <v>0</v>
      </c>
      <c r="I255" s="21">
        <f t="shared" si="6"/>
        <v>175330.06</v>
      </c>
      <c r="J255" s="23">
        <v>465.65</v>
      </c>
      <c r="K255" s="24">
        <v>0</v>
      </c>
      <c r="L255" s="21">
        <f t="shared" si="7"/>
        <v>-764.44999999999993</v>
      </c>
    </row>
    <row r="256" spans="1:12">
      <c r="A256" s="9">
        <v>42555</v>
      </c>
      <c r="B256" s="8" t="s">
        <v>46</v>
      </c>
      <c r="C256" s="8" t="s">
        <v>20</v>
      </c>
      <c r="D256" s="8" t="s">
        <v>56</v>
      </c>
      <c r="E256" s="8" t="s">
        <v>57</v>
      </c>
      <c r="F256" s="17" t="s">
        <v>558</v>
      </c>
      <c r="G256" s="11">
        <v>0</v>
      </c>
      <c r="H256" s="7">
        <v>0</v>
      </c>
      <c r="I256" s="21">
        <f t="shared" si="6"/>
        <v>175330.06</v>
      </c>
      <c r="J256" s="23">
        <v>101.71</v>
      </c>
      <c r="K256" s="24">
        <v>0</v>
      </c>
      <c r="L256" s="21">
        <f t="shared" si="7"/>
        <v>-866.16</v>
      </c>
    </row>
    <row r="257" spans="1:12">
      <c r="A257" s="9">
        <v>42555</v>
      </c>
      <c r="B257" s="8" t="s">
        <v>496</v>
      </c>
      <c r="C257" s="8" t="s">
        <v>17</v>
      </c>
      <c r="D257" s="17" t="s">
        <v>221</v>
      </c>
      <c r="E257" s="17" t="s">
        <v>575</v>
      </c>
      <c r="F257" s="17" t="s">
        <v>543</v>
      </c>
      <c r="G257" s="11">
        <v>112.5</v>
      </c>
      <c r="H257" s="7">
        <v>0</v>
      </c>
      <c r="I257" s="21">
        <f t="shared" si="6"/>
        <v>175217.56</v>
      </c>
      <c r="J257" s="23">
        <v>0</v>
      </c>
      <c r="K257" s="24">
        <v>0</v>
      </c>
      <c r="L257" s="21">
        <f t="shared" si="7"/>
        <v>-866.16</v>
      </c>
    </row>
    <row r="258" spans="1:12">
      <c r="A258" s="9">
        <v>42556</v>
      </c>
      <c r="B258" s="8" t="s">
        <v>28</v>
      </c>
      <c r="C258" s="8" t="s">
        <v>17</v>
      </c>
      <c r="D258" s="8" t="s">
        <v>29</v>
      </c>
      <c r="E258" s="8" t="s">
        <v>30</v>
      </c>
      <c r="F258" s="17" t="s">
        <v>500</v>
      </c>
      <c r="G258" s="11">
        <v>57.49</v>
      </c>
      <c r="H258" s="7">
        <v>0</v>
      </c>
      <c r="I258" s="21">
        <f t="shared" si="6"/>
        <v>175160.07</v>
      </c>
      <c r="J258" s="23">
        <v>0</v>
      </c>
      <c r="K258" s="24">
        <v>0</v>
      </c>
      <c r="L258" s="21">
        <f t="shared" si="7"/>
        <v>-866.16</v>
      </c>
    </row>
    <row r="259" spans="1:12">
      <c r="A259" s="9">
        <v>42557</v>
      </c>
      <c r="B259" s="8" t="s">
        <v>42</v>
      </c>
      <c r="C259" s="8" t="s">
        <v>20</v>
      </c>
      <c r="D259" s="8" t="s">
        <v>43</v>
      </c>
      <c r="E259" s="8" t="s">
        <v>13</v>
      </c>
      <c r="F259" s="17" t="s">
        <v>14</v>
      </c>
      <c r="G259" s="11">
        <v>0</v>
      </c>
      <c r="H259" s="7">
        <v>0</v>
      </c>
      <c r="I259" s="21">
        <f t="shared" si="6"/>
        <v>175160.07</v>
      </c>
      <c r="J259" s="23">
        <v>36.14</v>
      </c>
      <c r="K259" s="24">
        <v>0</v>
      </c>
      <c r="L259" s="21">
        <f t="shared" si="7"/>
        <v>-902.3</v>
      </c>
    </row>
    <row r="260" spans="1:12">
      <c r="A260" s="9">
        <v>42559</v>
      </c>
      <c r="B260" s="8" t="s">
        <v>102</v>
      </c>
      <c r="C260" s="8" t="s">
        <v>17</v>
      </c>
      <c r="D260" s="8" t="s">
        <v>505</v>
      </c>
      <c r="E260" s="8" t="s">
        <v>103</v>
      </c>
      <c r="F260" s="8" t="s">
        <v>14</v>
      </c>
      <c r="G260" s="11">
        <v>0</v>
      </c>
      <c r="H260" s="7">
        <v>4983.96</v>
      </c>
      <c r="I260" s="21">
        <f t="shared" si="6"/>
        <v>180144.03</v>
      </c>
      <c r="J260" s="23">
        <v>0</v>
      </c>
      <c r="K260" s="24">
        <v>0</v>
      </c>
      <c r="L260" s="21">
        <f t="shared" si="7"/>
        <v>-902.3</v>
      </c>
    </row>
    <row r="261" spans="1:12">
      <c r="A261" s="9">
        <v>42562</v>
      </c>
      <c r="B261" s="8" t="s">
        <v>21</v>
      </c>
      <c r="C261" s="8" t="s">
        <v>17</v>
      </c>
      <c r="D261" s="8" t="s">
        <v>22</v>
      </c>
      <c r="E261" s="8" t="s">
        <v>23</v>
      </c>
      <c r="F261" s="8" t="s">
        <v>14</v>
      </c>
      <c r="G261" s="11">
        <v>55.04</v>
      </c>
      <c r="H261" s="7">
        <v>0</v>
      </c>
      <c r="I261" s="21">
        <f t="shared" si="6"/>
        <v>180088.99</v>
      </c>
      <c r="J261" s="23">
        <v>0</v>
      </c>
      <c r="K261" s="24">
        <v>0</v>
      </c>
      <c r="L261" s="21">
        <f t="shared" si="7"/>
        <v>-902.3</v>
      </c>
    </row>
    <row r="262" spans="1:12">
      <c r="A262" s="9">
        <v>42564</v>
      </c>
      <c r="B262" s="8" t="s">
        <v>498</v>
      </c>
      <c r="C262" s="8" t="s">
        <v>17</v>
      </c>
      <c r="D262" s="8" t="s">
        <v>18</v>
      </c>
      <c r="E262" s="8" t="s">
        <v>19</v>
      </c>
      <c r="F262" s="8" t="s">
        <v>14</v>
      </c>
      <c r="G262" s="11">
        <v>902.3</v>
      </c>
      <c r="H262" s="7">
        <v>0</v>
      </c>
      <c r="I262" s="21">
        <f t="shared" si="6"/>
        <v>179186.69</v>
      </c>
      <c r="J262" s="23">
        <v>0</v>
      </c>
      <c r="K262" s="24">
        <v>902.3</v>
      </c>
      <c r="L262" s="21">
        <f t="shared" si="7"/>
        <v>0</v>
      </c>
    </row>
    <row r="263" spans="1:12">
      <c r="A263" s="9">
        <v>42564</v>
      </c>
      <c r="B263" s="8" t="s">
        <v>28</v>
      </c>
      <c r="C263" s="8" t="s">
        <v>17</v>
      </c>
      <c r="D263" s="8" t="s">
        <v>29</v>
      </c>
      <c r="E263" s="8" t="s">
        <v>30</v>
      </c>
      <c r="F263" s="17" t="s">
        <v>578</v>
      </c>
      <c r="G263" s="11">
        <v>1069.3900000000001</v>
      </c>
      <c r="H263" s="7">
        <v>0</v>
      </c>
      <c r="I263" s="21">
        <f t="shared" si="6"/>
        <v>178117.3</v>
      </c>
      <c r="J263" s="23">
        <v>0</v>
      </c>
      <c r="K263" s="24">
        <v>0</v>
      </c>
      <c r="L263" s="21">
        <f t="shared" si="7"/>
        <v>0</v>
      </c>
    </row>
    <row r="264" spans="1:12">
      <c r="A264" s="9">
        <v>42564</v>
      </c>
      <c r="B264" s="8" t="s">
        <v>28</v>
      </c>
      <c r="C264" s="8" t="s">
        <v>17</v>
      </c>
      <c r="D264" s="8" t="s">
        <v>92</v>
      </c>
      <c r="E264" s="8" t="s">
        <v>93</v>
      </c>
      <c r="F264" s="17" t="s">
        <v>578</v>
      </c>
      <c r="G264" s="11">
        <v>858.42</v>
      </c>
      <c r="H264" s="7">
        <v>0</v>
      </c>
      <c r="I264" s="21">
        <f t="shared" si="6"/>
        <v>177258.87999999998</v>
      </c>
      <c r="J264" s="23">
        <v>0</v>
      </c>
      <c r="K264" s="24">
        <v>0</v>
      </c>
      <c r="L264" s="21">
        <f t="shared" si="7"/>
        <v>0</v>
      </c>
    </row>
    <row r="265" spans="1:12">
      <c r="A265" s="9">
        <v>42564</v>
      </c>
      <c r="B265" s="8" t="s">
        <v>28</v>
      </c>
      <c r="C265" s="8" t="s">
        <v>17</v>
      </c>
      <c r="D265" s="8" t="s">
        <v>89</v>
      </c>
      <c r="E265" s="8" t="s">
        <v>90</v>
      </c>
      <c r="F265" s="17" t="s">
        <v>578</v>
      </c>
      <c r="G265" s="11">
        <v>3112.74</v>
      </c>
      <c r="H265" s="7">
        <v>0</v>
      </c>
      <c r="I265" s="21">
        <f t="shared" si="6"/>
        <v>174146.13999999998</v>
      </c>
      <c r="J265" s="23">
        <v>0</v>
      </c>
      <c r="K265" s="24">
        <v>0</v>
      </c>
      <c r="L265" s="21">
        <f t="shared" si="7"/>
        <v>0</v>
      </c>
    </row>
    <row r="266" spans="1:12">
      <c r="A266" s="9">
        <v>42564</v>
      </c>
      <c r="B266" s="8" t="s">
        <v>28</v>
      </c>
      <c r="C266" s="8" t="s">
        <v>17</v>
      </c>
      <c r="D266" s="8" t="s">
        <v>522</v>
      </c>
      <c r="E266" s="8" t="s">
        <v>523</v>
      </c>
      <c r="F266" s="17" t="s">
        <v>578</v>
      </c>
      <c r="G266" s="11">
        <v>100</v>
      </c>
      <c r="H266" s="7">
        <v>0</v>
      </c>
      <c r="I266" s="21">
        <f t="shared" si="6"/>
        <v>174046.13999999998</v>
      </c>
      <c r="J266" s="23">
        <v>0</v>
      </c>
      <c r="K266" s="24">
        <v>0</v>
      </c>
      <c r="L266" s="21">
        <f t="shared" si="7"/>
        <v>0</v>
      </c>
    </row>
    <row r="267" spans="1:12">
      <c r="A267" s="9">
        <v>42564</v>
      </c>
      <c r="B267" s="8" t="s">
        <v>28</v>
      </c>
      <c r="C267" s="8" t="s">
        <v>17</v>
      </c>
      <c r="D267" s="8" t="s">
        <v>577</v>
      </c>
      <c r="E267" s="8" t="s">
        <v>526</v>
      </c>
      <c r="F267" s="17" t="s">
        <v>578</v>
      </c>
      <c r="G267" s="11">
        <v>60</v>
      </c>
      <c r="H267" s="7">
        <v>0</v>
      </c>
      <c r="I267" s="21">
        <f t="shared" si="6"/>
        <v>173986.13999999998</v>
      </c>
      <c r="J267" s="23">
        <v>0</v>
      </c>
      <c r="K267" s="24">
        <v>0</v>
      </c>
      <c r="L267" s="21">
        <f t="shared" si="7"/>
        <v>0</v>
      </c>
    </row>
    <row r="268" spans="1:12">
      <c r="A268" s="9">
        <v>42564</v>
      </c>
      <c r="B268" s="8" t="s">
        <v>28</v>
      </c>
      <c r="C268" s="8" t="s">
        <v>17</v>
      </c>
      <c r="D268" s="8" t="s">
        <v>524</v>
      </c>
      <c r="E268" s="8" t="s">
        <v>523</v>
      </c>
      <c r="F268" s="17" t="s">
        <v>578</v>
      </c>
      <c r="G268" s="11">
        <v>60</v>
      </c>
      <c r="H268" s="7">
        <v>0</v>
      </c>
      <c r="I268" s="21">
        <f t="shared" si="6"/>
        <v>173926.13999999998</v>
      </c>
      <c r="J268" s="23">
        <v>0</v>
      </c>
      <c r="K268" s="24">
        <v>0</v>
      </c>
      <c r="L268" s="21">
        <f t="shared" si="7"/>
        <v>0</v>
      </c>
    </row>
    <row r="269" spans="1:12">
      <c r="A269" s="9">
        <v>42564</v>
      </c>
      <c r="B269" s="8" t="s">
        <v>28</v>
      </c>
      <c r="C269" s="8" t="s">
        <v>17</v>
      </c>
      <c r="D269" s="8" t="s">
        <v>525</v>
      </c>
      <c r="E269" s="8" t="s">
        <v>526</v>
      </c>
      <c r="F269" s="17" t="s">
        <v>578</v>
      </c>
      <c r="G269" s="11">
        <v>60</v>
      </c>
      <c r="H269" s="7">
        <v>0</v>
      </c>
      <c r="I269" s="21">
        <f t="shared" si="6"/>
        <v>173866.13999999998</v>
      </c>
      <c r="J269" s="23">
        <v>0</v>
      </c>
      <c r="K269" s="24">
        <v>0</v>
      </c>
      <c r="L269" s="21">
        <f t="shared" si="7"/>
        <v>0</v>
      </c>
    </row>
    <row r="270" spans="1:12">
      <c r="A270" s="9">
        <v>42565</v>
      </c>
      <c r="B270" s="8" t="s">
        <v>527</v>
      </c>
      <c r="C270" s="8" t="s">
        <v>17</v>
      </c>
      <c r="D270" s="17" t="s">
        <v>221</v>
      </c>
      <c r="E270" s="17" t="s">
        <v>575</v>
      </c>
      <c r="F270" s="17" t="s">
        <v>544</v>
      </c>
      <c r="G270" s="11">
        <v>75</v>
      </c>
      <c r="H270" s="7">
        <v>0</v>
      </c>
      <c r="I270" s="21">
        <f t="shared" si="6"/>
        <v>173791.13999999998</v>
      </c>
      <c r="J270" s="23">
        <v>0</v>
      </c>
      <c r="K270" s="24">
        <v>0</v>
      </c>
      <c r="L270" s="21">
        <f t="shared" si="7"/>
        <v>0</v>
      </c>
    </row>
    <row r="271" spans="1:12">
      <c r="A271" s="9">
        <v>42565</v>
      </c>
      <c r="B271" s="8" t="s">
        <v>528</v>
      </c>
      <c r="C271" s="8" t="s">
        <v>17</v>
      </c>
      <c r="D271" s="17" t="s">
        <v>221</v>
      </c>
      <c r="E271" s="17" t="s">
        <v>575</v>
      </c>
      <c r="F271" s="17" t="s">
        <v>545</v>
      </c>
      <c r="G271" s="11">
        <v>162.5</v>
      </c>
      <c r="H271" s="7">
        <v>0</v>
      </c>
      <c r="I271" s="21">
        <f t="shared" si="6"/>
        <v>173628.63999999998</v>
      </c>
      <c r="J271" s="23">
        <v>0</v>
      </c>
      <c r="K271" s="24">
        <v>0</v>
      </c>
      <c r="L271" s="21">
        <f t="shared" si="7"/>
        <v>0</v>
      </c>
    </row>
    <row r="272" spans="1:12">
      <c r="A272" s="9">
        <v>42566</v>
      </c>
      <c r="B272" s="8" t="s">
        <v>529</v>
      </c>
      <c r="C272" s="8" t="s">
        <v>17</v>
      </c>
      <c r="D272" s="17" t="s">
        <v>487</v>
      </c>
      <c r="E272" s="17" t="s">
        <v>181</v>
      </c>
      <c r="F272" s="17" t="s">
        <v>546</v>
      </c>
      <c r="G272" s="11">
        <v>45</v>
      </c>
      <c r="H272" s="7">
        <v>0</v>
      </c>
      <c r="I272" s="21">
        <f t="shared" si="6"/>
        <v>173583.63999999998</v>
      </c>
      <c r="J272" s="23">
        <v>0</v>
      </c>
      <c r="K272" s="24">
        <v>0</v>
      </c>
      <c r="L272" s="21">
        <f t="shared" si="7"/>
        <v>0</v>
      </c>
    </row>
    <row r="273" spans="1:12">
      <c r="A273" s="9">
        <v>42566</v>
      </c>
      <c r="B273" s="8" t="s">
        <v>529</v>
      </c>
      <c r="C273" s="8" t="s">
        <v>17</v>
      </c>
      <c r="D273" s="17" t="s">
        <v>146</v>
      </c>
      <c r="E273" s="17" t="s">
        <v>77</v>
      </c>
      <c r="F273" s="17" t="s">
        <v>546</v>
      </c>
      <c r="G273" s="11">
        <v>40</v>
      </c>
      <c r="H273" s="7">
        <v>0</v>
      </c>
      <c r="I273" s="21">
        <f t="shared" si="6"/>
        <v>173543.63999999998</v>
      </c>
      <c r="J273" s="23">
        <v>0</v>
      </c>
      <c r="K273" s="24">
        <v>0</v>
      </c>
      <c r="L273" s="21">
        <f t="shared" si="7"/>
        <v>0</v>
      </c>
    </row>
    <row r="274" spans="1:12">
      <c r="A274" s="9">
        <v>42566</v>
      </c>
      <c r="B274" s="8" t="s">
        <v>529</v>
      </c>
      <c r="C274" s="8" t="s">
        <v>17</v>
      </c>
      <c r="D274" s="17" t="s">
        <v>145</v>
      </c>
      <c r="E274" s="17" t="s">
        <v>51</v>
      </c>
      <c r="F274" s="17" t="s">
        <v>546</v>
      </c>
      <c r="G274" s="11">
        <v>145</v>
      </c>
      <c r="H274" s="7">
        <v>0</v>
      </c>
      <c r="I274" s="21">
        <f t="shared" si="6"/>
        <v>173398.63999999998</v>
      </c>
      <c r="J274" s="23">
        <v>0</v>
      </c>
      <c r="K274" s="24">
        <v>0</v>
      </c>
      <c r="L274" s="21">
        <f t="shared" si="7"/>
        <v>0</v>
      </c>
    </row>
    <row r="275" spans="1:12">
      <c r="A275" s="9">
        <v>42566</v>
      </c>
      <c r="B275" s="8" t="s">
        <v>530</v>
      </c>
      <c r="C275" s="8" t="s">
        <v>17</v>
      </c>
      <c r="D275" s="17" t="s">
        <v>260</v>
      </c>
      <c r="E275" s="17" t="s">
        <v>575</v>
      </c>
      <c r="F275" s="17" t="s">
        <v>547</v>
      </c>
      <c r="G275" s="11">
        <v>845</v>
      </c>
      <c r="H275" s="7">
        <v>0</v>
      </c>
      <c r="I275" s="21">
        <f t="shared" si="6"/>
        <v>172553.63999999998</v>
      </c>
      <c r="J275" s="23">
        <v>0</v>
      </c>
      <c r="K275" s="24">
        <v>0</v>
      </c>
      <c r="L275" s="21">
        <f t="shared" si="7"/>
        <v>0</v>
      </c>
    </row>
    <row r="276" spans="1:12">
      <c r="A276" s="9">
        <v>42569</v>
      </c>
      <c r="B276" s="8" t="s">
        <v>531</v>
      </c>
      <c r="C276" s="8" t="s">
        <v>17</v>
      </c>
      <c r="D276" s="17" t="s">
        <v>62</v>
      </c>
      <c r="E276" s="17" t="s">
        <v>63</v>
      </c>
      <c r="F276" s="17" t="s">
        <v>548</v>
      </c>
      <c r="G276" s="11">
        <v>500</v>
      </c>
      <c r="H276" s="7">
        <v>0</v>
      </c>
      <c r="I276" s="21">
        <f t="shared" si="6"/>
        <v>172053.63999999998</v>
      </c>
      <c r="J276" s="23">
        <v>0</v>
      </c>
      <c r="K276" s="24">
        <v>0</v>
      </c>
      <c r="L276" s="21">
        <f t="shared" si="7"/>
        <v>0</v>
      </c>
    </row>
    <row r="277" spans="1:12">
      <c r="A277" s="9">
        <v>42569</v>
      </c>
      <c r="B277" s="8" t="s">
        <v>532</v>
      </c>
      <c r="C277" s="8" t="s">
        <v>17</v>
      </c>
      <c r="D277" s="17" t="s">
        <v>432</v>
      </c>
      <c r="E277" s="17" t="s">
        <v>51</v>
      </c>
      <c r="F277" s="17" t="s">
        <v>549</v>
      </c>
      <c r="G277" s="11">
        <v>60</v>
      </c>
      <c r="H277" s="7">
        <v>0</v>
      </c>
      <c r="I277" s="21">
        <f t="shared" si="6"/>
        <v>171993.63999999998</v>
      </c>
      <c r="J277" s="23">
        <v>0</v>
      </c>
      <c r="K277" s="24">
        <v>0</v>
      </c>
      <c r="L277" s="21">
        <f t="shared" si="7"/>
        <v>0</v>
      </c>
    </row>
    <row r="278" spans="1:12">
      <c r="A278" s="9">
        <v>42569</v>
      </c>
      <c r="B278" s="8" t="s">
        <v>533</v>
      </c>
      <c r="C278" s="8" t="s">
        <v>17</v>
      </c>
      <c r="D278" s="17" t="s">
        <v>432</v>
      </c>
      <c r="E278" s="17" t="s">
        <v>51</v>
      </c>
      <c r="F278" s="17" t="s">
        <v>550</v>
      </c>
      <c r="G278" s="11">
        <v>200</v>
      </c>
      <c r="H278" s="7">
        <v>0</v>
      </c>
      <c r="I278" s="21">
        <f t="shared" si="6"/>
        <v>171793.63999999998</v>
      </c>
      <c r="J278" s="23">
        <v>0</v>
      </c>
      <c r="K278" s="24">
        <v>0</v>
      </c>
      <c r="L278" s="21">
        <f t="shared" si="7"/>
        <v>0</v>
      </c>
    </row>
    <row r="279" spans="1:12">
      <c r="A279" s="9">
        <v>42569</v>
      </c>
      <c r="B279" s="8" t="s">
        <v>533</v>
      </c>
      <c r="C279" s="8" t="s">
        <v>17</v>
      </c>
      <c r="D279" s="17" t="s">
        <v>431</v>
      </c>
      <c r="E279" s="17" t="s">
        <v>77</v>
      </c>
      <c r="F279" s="17" t="s">
        <v>550</v>
      </c>
      <c r="G279" s="11">
        <v>40</v>
      </c>
      <c r="H279" s="7">
        <v>0</v>
      </c>
      <c r="I279" s="21">
        <f t="shared" si="6"/>
        <v>171753.63999999998</v>
      </c>
      <c r="J279" s="23">
        <v>0</v>
      </c>
      <c r="K279" s="24">
        <v>0</v>
      </c>
      <c r="L279" s="21">
        <f t="shared" si="7"/>
        <v>0</v>
      </c>
    </row>
    <row r="280" spans="1:12">
      <c r="A280" s="9">
        <v>42573</v>
      </c>
      <c r="B280" s="8" t="s">
        <v>534</v>
      </c>
      <c r="C280" s="8" t="s">
        <v>17</v>
      </c>
      <c r="D280" s="17" t="s">
        <v>62</v>
      </c>
      <c r="E280" s="17" t="s">
        <v>63</v>
      </c>
      <c r="F280" s="17" t="s">
        <v>551</v>
      </c>
      <c r="G280" s="11">
        <v>360</v>
      </c>
      <c r="H280" s="7">
        <v>0</v>
      </c>
      <c r="I280" s="21">
        <f t="shared" si="6"/>
        <v>171393.63999999998</v>
      </c>
      <c r="J280" s="23">
        <v>0</v>
      </c>
      <c r="K280" s="24">
        <v>0</v>
      </c>
      <c r="L280" s="21">
        <f t="shared" si="7"/>
        <v>0</v>
      </c>
    </row>
    <row r="281" spans="1:12">
      <c r="A281" s="9">
        <v>42573</v>
      </c>
      <c r="B281" s="8" t="s">
        <v>535</v>
      </c>
      <c r="C281" s="8" t="s">
        <v>17</v>
      </c>
      <c r="D281" s="17" t="s">
        <v>62</v>
      </c>
      <c r="E281" s="17" t="s">
        <v>63</v>
      </c>
      <c r="F281" s="17" t="s">
        <v>552</v>
      </c>
      <c r="G281" s="11">
        <v>360</v>
      </c>
      <c r="H281" s="7">
        <v>0</v>
      </c>
      <c r="I281" s="21">
        <f t="shared" si="6"/>
        <v>171033.63999999998</v>
      </c>
      <c r="J281" s="23">
        <v>0</v>
      </c>
      <c r="K281" s="24">
        <v>0</v>
      </c>
      <c r="L281" s="21">
        <f t="shared" si="7"/>
        <v>0</v>
      </c>
    </row>
    <row r="282" spans="1:12">
      <c r="A282" s="9">
        <v>42576</v>
      </c>
      <c r="B282" s="8" t="s">
        <v>536</v>
      </c>
      <c r="C282" s="8" t="s">
        <v>17</v>
      </c>
      <c r="D282" s="17" t="s">
        <v>564</v>
      </c>
      <c r="E282" s="17" t="s">
        <v>283</v>
      </c>
      <c r="F282" s="17" t="s">
        <v>565</v>
      </c>
      <c r="G282" s="11">
        <v>148.77000000000001</v>
      </c>
      <c r="H282" s="7">
        <v>0</v>
      </c>
      <c r="I282" s="21">
        <f t="shared" si="6"/>
        <v>170884.87</v>
      </c>
      <c r="J282" s="23">
        <v>0</v>
      </c>
      <c r="K282" s="24">
        <v>0</v>
      </c>
      <c r="L282" s="21">
        <f t="shared" si="7"/>
        <v>0</v>
      </c>
    </row>
    <row r="283" spans="1:12">
      <c r="A283" s="9">
        <v>42577</v>
      </c>
      <c r="B283" s="8" t="s">
        <v>537</v>
      </c>
      <c r="C283" s="8" t="s">
        <v>17</v>
      </c>
      <c r="D283" s="17" t="s">
        <v>566</v>
      </c>
      <c r="E283" s="17" t="s">
        <v>640</v>
      </c>
      <c r="F283" s="17" t="s">
        <v>567</v>
      </c>
      <c r="G283" s="11">
        <v>550</v>
      </c>
      <c r="H283" s="7">
        <v>0</v>
      </c>
      <c r="I283" s="21">
        <f t="shared" si="6"/>
        <v>170334.87</v>
      </c>
      <c r="J283" s="23">
        <v>0</v>
      </c>
      <c r="K283" s="24">
        <v>0</v>
      </c>
      <c r="L283" s="21">
        <f t="shared" si="7"/>
        <v>0</v>
      </c>
    </row>
    <row r="284" spans="1:12">
      <c r="A284" s="9">
        <v>42577</v>
      </c>
      <c r="B284" s="8" t="s">
        <v>73</v>
      </c>
      <c r="C284" s="8" t="s">
        <v>20</v>
      </c>
      <c r="D284" s="17" t="s">
        <v>74</v>
      </c>
      <c r="E284" s="17" t="s">
        <v>13</v>
      </c>
      <c r="F284" s="17" t="s">
        <v>14</v>
      </c>
      <c r="G284" s="11">
        <v>0</v>
      </c>
      <c r="H284" s="7">
        <v>0</v>
      </c>
      <c r="I284" s="21">
        <f t="shared" si="6"/>
        <v>170334.87</v>
      </c>
      <c r="J284" s="11">
        <v>70.13</v>
      </c>
      <c r="K284" s="24">
        <v>0</v>
      </c>
      <c r="L284" s="21">
        <f t="shared" si="7"/>
        <v>-70.13</v>
      </c>
    </row>
    <row r="285" spans="1:12">
      <c r="A285" s="9">
        <v>42577</v>
      </c>
      <c r="B285" s="8" t="s">
        <v>73</v>
      </c>
      <c r="C285" s="8" t="s">
        <v>20</v>
      </c>
      <c r="D285" s="17" t="s">
        <v>74</v>
      </c>
      <c r="E285" s="17" t="s">
        <v>13</v>
      </c>
      <c r="F285" s="17" t="s">
        <v>14</v>
      </c>
      <c r="G285" s="11">
        <v>0</v>
      </c>
      <c r="H285" s="7">
        <v>0</v>
      </c>
      <c r="I285" s="21">
        <f t="shared" si="6"/>
        <v>170334.87</v>
      </c>
      <c r="J285" s="11">
        <v>60.48</v>
      </c>
      <c r="K285" s="24">
        <v>0</v>
      </c>
      <c r="L285" s="21">
        <f t="shared" si="7"/>
        <v>-130.60999999999999</v>
      </c>
    </row>
    <row r="286" spans="1:12">
      <c r="A286" s="9">
        <v>42577</v>
      </c>
      <c r="B286" s="8" t="s">
        <v>72</v>
      </c>
      <c r="C286" s="8" t="s">
        <v>20</v>
      </c>
      <c r="D286" s="17" t="s">
        <v>74</v>
      </c>
      <c r="E286" s="17" t="s">
        <v>13</v>
      </c>
      <c r="F286" s="17" t="s">
        <v>14</v>
      </c>
      <c r="G286" s="11">
        <v>0</v>
      </c>
      <c r="H286" s="7">
        <v>0</v>
      </c>
      <c r="I286" s="21">
        <f t="shared" si="6"/>
        <v>170334.87</v>
      </c>
      <c r="J286" s="11">
        <v>107.8</v>
      </c>
      <c r="K286" s="24">
        <v>0</v>
      </c>
      <c r="L286" s="21">
        <f t="shared" si="7"/>
        <v>-238.40999999999997</v>
      </c>
    </row>
    <row r="287" spans="1:12">
      <c r="A287" s="9">
        <v>42578</v>
      </c>
      <c r="B287" s="8" t="s">
        <v>28</v>
      </c>
      <c r="C287" s="8" t="s">
        <v>17</v>
      </c>
      <c r="D287" s="8" t="s">
        <v>29</v>
      </c>
      <c r="E287" s="8" t="s">
        <v>30</v>
      </c>
      <c r="F287" s="17" t="s">
        <v>579</v>
      </c>
      <c r="G287" s="11">
        <v>962.86</v>
      </c>
      <c r="H287" s="7">
        <v>0</v>
      </c>
      <c r="I287" s="21">
        <f t="shared" si="6"/>
        <v>169372.01</v>
      </c>
      <c r="J287" s="23">
        <v>0</v>
      </c>
      <c r="K287" s="24">
        <v>0</v>
      </c>
      <c r="L287" s="21">
        <f t="shared" si="7"/>
        <v>-238.40999999999997</v>
      </c>
    </row>
    <row r="288" spans="1:12">
      <c r="A288" s="9">
        <v>42578</v>
      </c>
      <c r="B288" s="8" t="s">
        <v>28</v>
      </c>
      <c r="C288" s="8" t="s">
        <v>17</v>
      </c>
      <c r="D288" s="8" t="s">
        <v>92</v>
      </c>
      <c r="E288" s="8" t="s">
        <v>93</v>
      </c>
      <c r="F288" s="17" t="s">
        <v>579</v>
      </c>
      <c r="G288" s="11">
        <v>1124.17</v>
      </c>
      <c r="H288" s="7">
        <v>0</v>
      </c>
      <c r="I288" s="21">
        <f t="shared" si="6"/>
        <v>168247.84</v>
      </c>
      <c r="J288" s="23">
        <v>0</v>
      </c>
      <c r="K288" s="24">
        <v>0</v>
      </c>
      <c r="L288" s="21">
        <f t="shared" si="7"/>
        <v>-238.40999999999997</v>
      </c>
    </row>
    <row r="289" spans="1:12">
      <c r="A289" s="9">
        <v>42578</v>
      </c>
      <c r="B289" s="8" t="s">
        <v>28</v>
      </c>
      <c r="C289" s="8" t="s">
        <v>17</v>
      </c>
      <c r="D289" s="8" t="s">
        <v>89</v>
      </c>
      <c r="E289" s="8" t="s">
        <v>90</v>
      </c>
      <c r="F289" s="17" t="s">
        <v>579</v>
      </c>
      <c r="G289" s="11">
        <v>3097.25</v>
      </c>
      <c r="H289" s="7">
        <v>0</v>
      </c>
      <c r="I289" s="21">
        <f t="shared" si="6"/>
        <v>165150.59</v>
      </c>
      <c r="J289" s="23">
        <v>0</v>
      </c>
      <c r="K289" s="24">
        <v>0</v>
      </c>
      <c r="L289" s="21">
        <f t="shared" si="7"/>
        <v>-238.40999999999997</v>
      </c>
    </row>
    <row r="290" spans="1:12">
      <c r="A290" s="9">
        <v>42578</v>
      </c>
      <c r="B290" s="8" t="s">
        <v>28</v>
      </c>
      <c r="C290" s="8" t="s">
        <v>17</v>
      </c>
      <c r="D290" s="8" t="s">
        <v>522</v>
      </c>
      <c r="E290" s="8" t="s">
        <v>523</v>
      </c>
      <c r="F290" s="17" t="s">
        <v>579</v>
      </c>
      <c r="G290" s="11">
        <v>90</v>
      </c>
      <c r="H290" s="7">
        <v>0</v>
      </c>
      <c r="I290" s="21">
        <f t="shared" si="6"/>
        <v>165060.59</v>
      </c>
      <c r="J290" s="23">
        <v>0</v>
      </c>
      <c r="K290" s="24">
        <v>0</v>
      </c>
      <c r="L290" s="21">
        <f t="shared" si="7"/>
        <v>-238.40999999999997</v>
      </c>
    </row>
    <row r="291" spans="1:12">
      <c r="A291" s="9">
        <v>42578</v>
      </c>
      <c r="B291" s="8" t="s">
        <v>28</v>
      </c>
      <c r="C291" s="8" t="s">
        <v>17</v>
      </c>
      <c r="D291" s="8" t="s">
        <v>577</v>
      </c>
      <c r="E291" s="8" t="s">
        <v>526</v>
      </c>
      <c r="F291" s="17" t="s">
        <v>579</v>
      </c>
      <c r="G291" s="11">
        <v>100</v>
      </c>
      <c r="H291" s="7">
        <v>0</v>
      </c>
      <c r="I291" s="21">
        <f t="shared" si="6"/>
        <v>164960.59</v>
      </c>
      <c r="J291" s="23">
        <v>0</v>
      </c>
      <c r="K291" s="24">
        <v>0</v>
      </c>
      <c r="L291" s="21">
        <f t="shared" si="7"/>
        <v>-238.40999999999997</v>
      </c>
    </row>
    <row r="292" spans="1:12">
      <c r="A292" s="9">
        <v>42578</v>
      </c>
      <c r="B292" s="8" t="s">
        <v>28</v>
      </c>
      <c r="C292" s="8" t="s">
        <v>17</v>
      </c>
      <c r="D292" s="8" t="s">
        <v>524</v>
      </c>
      <c r="E292" s="8" t="s">
        <v>523</v>
      </c>
      <c r="F292" s="17" t="s">
        <v>579</v>
      </c>
      <c r="G292" s="11">
        <v>100</v>
      </c>
      <c r="H292" s="7">
        <v>0</v>
      </c>
      <c r="I292" s="21">
        <f t="shared" si="6"/>
        <v>164860.59</v>
      </c>
      <c r="J292" s="23">
        <v>0</v>
      </c>
      <c r="K292" s="24">
        <v>0</v>
      </c>
      <c r="L292" s="21">
        <f t="shared" si="7"/>
        <v>-238.40999999999997</v>
      </c>
    </row>
    <row r="293" spans="1:12">
      <c r="A293" s="9">
        <v>42578</v>
      </c>
      <c r="B293" s="8" t="s">
        <v>28</v>
      </c>
      <c r="C293" s="8" t="s">
        <v>17</v>
      </c>
      <c r="D293" s="8" t="s">
        <v>525</v>
      </c>
      <c r="E293" s="8" t="s">
        <v>526</v>
      </c>
      <c r="F293" s="17" t="s">
        <v>579</v>
      </c>
      <c r="G293" s="11">
        <v>90</v>
      </c>
      <c r="H293" s="7">
        <v>0</v>
      </c>
      <c r="I293" s="21">
        <f t="shared" si="6"/>
        <v>164770.59</v>
      </c>
      <c r="J293" s="23">
        <v>0</v>
      </c>
      <c r="K293" s="24">
        <v>0</v>
      </c>
      <c r="L293" s="21">
        <f t="shared" si="7"/>
        <v>-238.40999999999997</v>
      </c>
    </row>
    <row r="294" spans="1:12">
      <c r="A294" s="9">
        <v>42582</v>
      </c>
      <c r="B294" s="8" t="s">
        <v>101</v>
      </c>
      <c r="C294" s="8" t="s">
        <v>17</v>
      </c>
      <c r="D294" s="8" t="s">
        <v>71</v>
      </c>
      <c r="E294" s="8" t="s">
        <v>71</v>
      </c>
      <c r="F294" s="8" t="s">
        <v>14</v>
      </c>
      <c r="G294" s="11">
        <v>0</v>
      </c>
      <c r="H294" s="7">
        <v>175.66</v>
      </c>
      <c r="I294" s="21">
        <f t="shared" si="6"/>
        <v>164946.25</v>
      </c>
      <c r="J294" s="23">
        <v>0</v>
      </c>
      <c r="K294" s="24">
        <v>0</v>
      </c>
      <c r="L294" s="21">
        <f t="shared" si="7"/>
        <v>-238.40999999999997</v>
      </c>
    </row>
    <row r="295" spans="1:12">
      <c r="A295" s="9">
        <v>42584</v>
      </c>
      <c r="B295" s="8" t="s">
        <v>11</v>
      </c>
      <c r="C295" s="8" t="s">
        <v>20</v>
      </c>
      <c r="D295" s="8" t="s">
        <v>12</v>
      </c>
      <c r="E295" s="8" t="s">
        <v>13</v>
      </c>
      <c r="F295" s="8" t="s">
        <v>14</v>
      </c>
      <c r="G295" s="11">
        <v>0</v>
      </c>
      <c r="H295" s="7">
        <v>0</v>
      </c>
      <c r="I295" s="21">
        <f t="shared" si="6"/>
        <v>164946.25</v>
      </c>
      <c r="J295" s="23">
        <v>70</v>
      </c>
      <c r="K295" s="24">
        <v>0</v>
      </c>
      <c r="L295" s="21">
        <f t="shared" si="7"/>
        <v>-308.40999999999997</v>
      </c>
    </row>
    <row r="296" spans="1:12">
      <c r="A296" s="9">
        <v>42586</v>
      </c>
      <c r="B296" s="8" t="s">
        <v>538</v>
      </c>
      <c r="C296" s="8" t="s">
        <v>17</v>
      </c>
      <c r="D296" s="17" t="s">
        <v>553</v>
      </c>
      <c r="E296" s="17" t="s">
        <v>696</v>
      </c>
      <c r="F296" s="17" t="s">
        <v>554</v>
      </c>
      <c r="G296" s="11">
        <v>250</v>
      </c>
      <c r="H296" s="7">
        <v>0</v>
      </c>
      <c r="I296" s="21">
        <f t="shared" si="6"/>
        <v>164696.25</v>
      </c>
      <c r="J296" s="23">
        <v>0</v>
      </c>
      <c r="K296" s="24">
        <v>0</v>
      </c>
      <c r="L296" s="21">
        <f t="shared" si="7"/>
        <v>-308.40999999999997</v>
      </c>
    </row>
    <row r="297" spans="1:12">
      <c r="A297" s="9">
        <v>42586</v>
      </c>
      <c r="B297" s="8" t="s">
        <v>539</v>
      </c>
      <c r="C297" s="8" t="s">
        <v>17</v>
      </c>
      <c r="D297" s="17" t="s">
        <v>107</v>
      </c>
      <c r="E297" s="17" t="s">
        <v>108</v>
      </c>
      <c r="F297" s="17" t="s">
        <v>569</v>
      </c>
      <c r="G297" s="11">
        <v>63.46</v>
      </c>
      <c r="H297" s="7">
        <v>0</v>
      </c>
      <c r="I297" s="21">
        <f t="shared" si="6"/>
        <v>164632.79</v>
      </c>
      <c r="J297" s="23">
        <v>0</v>
      </c>
      <c r="K297" s="24">
        <v>0</v>
      </c>
      <c r="L297" s="21">
        <f t="shared" si="7"/>
        <v>-308.40999999999997</v>
      </c>
    </row>
    <row r="298" spans="1:12">
      <c r="A298" s="9">
        <v>42586</v>
      </c>
      <c r="B298" s="8" t="s">
        <v>540</v>
      </c>
      <c r="C298" s="8" t="s">
        <v>17</v>
      </c>
      <c r="D298" s="17" t="s">
        <v>107</v>
      </c>
      <c r="E298" s="17" t="s">
        <v>108</v>
      </c>
      <c r="F298" s="17" t="s">
        <v>555</v>
      </c>
      <c r="G298" s="11">
        <v>122.74</v>
      </c>
      <c r="H298" s="7">
        <v>0</v>
      </c>
      <c r="I298" s="21">
        <f t="shared" si="6"/>
        <v>164510.05000000002</v>
      </c>
      <c r="J298" s="23">
        <v>0</v>
      </c>
      <c r="K298" s="24">
        <v>0</v>
      </c>
      <c r="L298" s="21">
        <f t="shared" si="7"/>
        <v>-308.40999999999997</v>
      </c>
    </row>
    <row r="299" spans="1:12">
      <c r="A299" s="9">
        <v>42586</v>
      </c>
      <c r="B299" s="8" t="s">
        <v>541</v>
      </c>
      <c r="C299" s="8" t="s">
        <v>17</v>
      </c>
      <c r="D299" s="17" t="s">
        <v>107</v>
      </c>
      <c r="E299" s="17" t="s">
        <v>108</v>
      </c>
      <c r="F299" s="17" t="s">
        <v>556</v>
      </c>
      <c r="G299" s="11">
        <v>187.34</v>
      </c>
      <c r="H299" s="7">
        <v>0</v>
      </c>
      <c r="I299" s="21">
        <f t="shared" si="6"/>
        <v>164322.71000000002</v>
      </c>
      <c r="J299" s="23">
        <v>0</v>
      </c>
      <c r="K299" s="24">
        <v>0</v>
      </c>
      <c r="L299" s="21">
        <f t="shared" si="7"/>
        <v>-308.40999999999997</v>
      </c>
    </row>
    <row r="300" spans="1:12">
      <c r="A300" s="9">
        <v>42588</v>
      </c>
      <c r="B300" s="8" t="s">
        <v>42</v>
      </c>
      <c r="C300" s="8" t="s">
        <v>20</v>
      </c>
      <c r="D300" s="17" t="s">
        <v>43</v>
      </c>
      <c r="E300" s="17" t="s">
        <v>13</v>
      </c>
      <c r="F300" s="17" t="s">
        <v>14</v>
      </c>
      <c r="G300" s="11">
        <v>0</v>
      </c>
      <c r="H300" s="7">
        <v>0</v>
      </c>
      <c r="I300" s="21">
        <f t="shared" si="6"/>
        <v>164322.71000000002</v>
      </c>
      <c r="J300" s="23">
        <v>36.54</v>
      </c>
      <c r="K300" s="24">
        <v>0</v>
      </c>
      <c r="L300" s="21">
        <f t="shared" si="7"/>
        <v>-344.95</v>
      </c>
    </row>
    <row r="301" spans="1:12">
      <c r="A301" s="9">
        <v>42590</v>
      </c>
      <c r="B301" s="8" t="s">
        <v>542</v>
      </c>
      <c r="C301" s="8" t="s">
        <v>17</v>
      </c>
      <c r="D301" s="8" t="s">
        <v>18</v>
      </c>
      <c r="E301" s="8" t="s">
        <v>19</v>
      </c>
      <c r="F301" s="8" t="s">
        <v>14</v>
      </c>
      <c r="G301" s="11">
        <v>344.95</v>
      </c>
      <c r="H301" s="7">
        <v>0</v>
      </c>
      <c r="I301" s="21">
        <f t="shared" si="6"/>
        <v>163977.76</v>
      </c>
      <c r="J301" s="23">
        <v>0</v>
      </c>
      <c r="K301" s="24">
        <v>344.95</v>
      </c>
      <c r="L301" s="21">
        <f t="shared" si="7"/>
        <v>0</v>
      </c>
    </row>
    <row r="302" spans="1:12">
      <c r="A302" s="9">
        <v>42590</v>
      </c>
      <c r="B302" s="8" t="s">
        <v>559</v>
      </c>
      <c r="C302" s="8" t="s">
        <v>17</v>
      </c>
      <c r="D302" s="17" t="s">
        <v>490</v>
      </c>
      <c r="E302" s="17" t="s">
        <v>454</v>
      </c>
      <c r="F302" s="17" t="s">
        <v>570</v>
      </c>
      <c r="G302" s="11">
        <v>120</v>
      </c>
      <c r="H302" s="7">
        <v>0</v>
      </c>
      <c r="I302" s="21">
        <f t="shared" ref="I302:I372" si="8">I301-G302+H302</f>
        <v>163857.76</v>
      </c>
      <c r="J302" s="23">
        <v>0</v>
      </c>
      <c r="K302" s="24">
        <v>0</v>
      </c>
      <c r="L302" s="21">
        <f t="shared" ref="L302:L371" si="9">L301-J302+K302</f>
        <v>0</v>
      </c>
    </row>
    <row r="303" spans="1:12">
      <c r="A303" s="9">
        <v>42592</v>
      </c>
      <c r="B303" s="8" t="s">
        <v>21</v>
      </c>
      <c r="C303" s="8" t="s">
        <v>17</v>
      </c>
      <c r="D303" s="8" t="s">
        <v>22</v>
      </c>
      <c r="E303" s="8" t="s">
        <v>23</v>
      </c>
      <c r="F303" s="8" t="s">
        <v>14</v>
      </c>
      <c r="G303" s="11">
        <v>55.04</v>
      </c>
      <c r="H303" s="7">
        <v>0</v>
      </c>
      <c r="I303" s="21">
        <f t="shared" si="8"/>
        <v>163802.72</v>
      </c>
      <c r="J303" s="23">
        <v>0</v>
      </c>
      <c r="K303" s="24">
        <v>0</v>
      </c>
      <c r="L303" s="21">
        <f t="shared" si="9"/>
        <v>0</v>
      </c>
    </row>
    <row r="304" spans="1:12">
      <c r="A304" s="9">
        <v>42592</v>
      </c>
      <c r="B304" s="8" t="s">
        <v>28</v>
      </c>
      <c r="C304" s="8" t="s">
        <v>17</v>
      </c>
      <c r="D304" s="8" t="s">
        <v>29</v>
      </c>
      <c r="E304" s="8" t="s">
        <v>30</v>
      </c>
      <c r="F304" s="17" t="s">
        <v>580</v>
      </c>
      <c r="G304" s="11">
        <v>941.23</v>
      </c>
      <c r="H304" s="7">
        <v>0</v>
      </c>
      <c r="I304" s="21">
        <f t="shared" si="8"/>
        <v>162861.49</v>
      </c>
      <c r="J304" s="23">
        <v>0</v>
      </c>
      <c r="K304" s="24">
        <v>0</v>
      </c>
      <c r="L304" s="21">
        <f t="shared" si="9"/>
        <v>0</v>
      </c>
    </row>
    <row r="305" spans="1:12">
      <c r="A305" s="9">
        <v>42592</v>
      </c>
      <c r="B305" s="8" t="s">
        <v>28</v>
      </c>
      <c r="C305" s="8" t="s">
        <v>17</v>
      </c>
      <c r="D305" s="8" t="s">
        <v>92</v>
      </c>
      <c r="E305" s="8" t="s">
        <v>93</v>
      </c>
      <c r="F305" s="17" t="s">
        <v>580</v>
      </c>
      <c r="G305" s="11">
        <v>714.76</v>
      </c>
      <c r="H305" s="7">
        <v>0</v>
      </c>
      <c r="I305" s="21">
        <f t="shared" si="8"/>
        <v>162146.72999999998</v>
      </c>
      <c r="J305" s="23">
        <v>0</v>
      </c>
      <c r="K305" s="24">
        <v>0</v>
      </c>
      <c r="L305" s="21">
        <f t="shared" si="9"/>
        <v>0</v>
      </c>
    </row>
    <row r="306" spans="1:12">
      <c r="A306" s="9">
        <v>42592</v>
      </c>
      <c r="B306" s="8" t="s">
        <v>28</v>
      </c>
      <c r="C306" s="8" t="s">
        <v>17</v>
      </c>
      <c r="D306" s="8" t="s">
        <v>89</v>
      </c>
      <c r="E306" s="8" t="s">
        <v>90</v>
      </c>
      <c r="F306" s="17" t="s">
        <v>580</v>
      </c>
      <c r="G306" s="11">
        <v>3178.72</v>
      </c>
      <c r="H306" s="7">
        <v>0</v>
      </c>
      <c r="I306" s="21">
        <f t="shared" si="8"/>
        <v>158968.00999999998</v>
      </c>
      <c r="J306" s="23">
        <v>0</v>
      </c>
      <c r="K306" s="24">
        <v>0</v>
      </c>
      <c r="L306" s="21">
        <f t="shared" si="9"/>
        <v>0</v>
      </c>
    </row>
    <row r="307" spans="1:12">
      <c r="A307" s="9">
        <v>42593</v>
      </c>
      <c r="B307" s="8" t="s">
        <v>560</v>
      </c>
      <c r="C307" s="8" t="s">
        <v>17</v>
      </c>
      <c r="D307" s="17" t="s">
        <v>62</v>
      </c>
      <c r="E307" s="17" t="s">
        <v>63</v>
      </c>
      <c r="F307" s="17" t="s">
        <v>573</v>
      </c>
      <c r="G307" s="11">
        <v>140</v>
      </c>
      <c r="H307" s="7">
        <v>0</v>
      </c>
      <c r="I307" s="21">
        <f t="shared" si="8"/>
        <v>158828.00999999998</v>
      </c>
      <c r="J307" s="23">
        <v>0</v>
      </c>
      <c r="K307" s="24">
        <v>0</v>
      </c>
      <c r="L307" s="21">
        <f t="shared" si="9"/>
        <v>0</v>
      </c>
    </row>
    <row r="308" spans="1:12">
      <c r="A308" s="9">
        <v>42593</v>
      </c>
      <c r="B308" s="8" t="s">
        <v>209</v>
      </c>
      <c r="C308" s="8" t="s">
        <v>17</v>
      </c>
      <c r="D308" s="17" t="s">
        <v>62</v>
      </c>
      <c r="E308" s="17" t="s">
        <v>63</v>
      </c>
      <c r="F308" s="17" t="s">
        <v>573</v>
      </c>
      <c r="G308" s="11">
        <v>1</v>
      </c>
      <c r="H308" s="7">
        <v>0</v>
      </c>
      <c r="I308" s="21">
        <f t="shared" si="8"/>
        <v>158827.00999999998</v>
      </c>
      <c r="J308" s="23">
        <v>0</v>
      </c>
      <c r="K308" s="24">
        <v>0</v>
      </c>
      <c r="L308" s="21">
        <f t="shared" si="9"/>
        <v>0</v>
      </c>
    </row>
    <row r="309" spans="1:12">
      <c r="A309" s="9">
        <v>42599</v>
      </c>
      <c r="B309" s="8" t="s">
        <v>561</v>
      </c>
      <c r="C309" s="8" t="s">
        <v>17</v>
      </c>
      <c r="D309" s="17" t="s">
        <v>571</v>
      </c>
      <c r="E309" s="17" t="s">
        <v>575</v>
      </c>
      <c r="F309" s="17" t="s">
        <v>572</v>
      </c>
      <c r="G309" s="11">
        <v>585</v>
      </c>
      <c r="H309" s="7">
        <v>0</v>
      </c>
      <c r="I309" s="21">
        <f t="shared" si="8"/>
        <v>158242.00999999998</v>
      </c>
      <c r="J309" s="23">
        <v>0</v>
      </c>
      <c r="K309" s="24">
        <v>0</v>
      </c>
      <c r="L309" s="21">
        <f t="shared" si="9"/>
        <v>0</v>
      </c>
    </row>
    <row r="310" spans="1:12">
      <c r="A310" s="9">
        <v>42601</v>
      </c>
      <c r="B310" s="8" t="s">
        <v>562</v>
      </c>
      <c r="C310" s="8" t="s">
        <v>17</v>
      </c>
      <c r="D310" s="17" t="s">
        <v>221</v>
      </c>
      <c r="E310" s="17" t="s">
        <v>575</v>
      </c>
      <c r="F310" s="17" t="s">
        <v>593</v>
      </c>
      <c r="G310" s="11">
        <v>437.5</v>
      </c>
      <c r="H310" s="7">
        <v>0</v>
      </c>
      <c r="I310" s="21">
        <f t="shared" si="8"/>
        <v>157804.50999999998</v>
      </c>
      <c r="J310" s="23">
        <v>0</v>
      </c>
      <c r="K310" s="24">
        <v>0</v>
      </c>
      <c r="L310" s="21">
        <f t="shared" si="9"/>
        <v>0</v>
      </c>
    </row>
    <row r="311" spans="1:12">
      <c r="A311" s="9">
        <v>42601</v>
      </c>
      <c r="B311" s="8" t="s">
        <v>209</v>
      </c>
      <c r="C311" s="8" t="s">
        <v>17</v>
      </c>
      <c r="D311" s="17" t="s">
        <v>221</v>
      </c>
      <c r="E311" s="17" t="s">
        <v>575</v>
      </c>
      <c r="F311" s="17" t="s">
        <v>593</v>
      </c>
      <c r="G311" s="11">
        <v>1</v>
      </c>
      <c r="H311" s="7">
        <v>0</v>
      </c>
      <c r="I311" s="21">
        <f t="shared" si="8"/>
        <v>157803.50999999998</v>
      </c>
      <c r="J311" s="23">
        <v>0</v>
      </c>
      <c r="K311" s="24">
        <v>0</v>
      </c>
      <c r="L311" s="21">
        <f t="shared" si="9"/>
        <v>0</v>
      </c>
    </row>
    <row r="312" spans="1:12">
      <c r="A312" s="9">
        <v>42605</v>
      </c>
      <c r="B312" s="8" t="s">
        <v>102</v>
      </c>
      <c r="C312" s="8" t="s">
        <v>17</v>
      </c>
      <c r="D312" s="8" t="s">
        <v>703</v>
      </c>
      <c r="E312" s="8" t="s">
        <v>103</v>
      </c>
      <c r="F312" s="8" t="s">
        <v>14</v>
      </c>
      <c r="G312" s="11">
        <v>0</v>
      </c>
      <c r="H312" s="7">
        <v>5435.31</v>
      </c>
      <c r="I312" s="21">
        <f t="shared" si="8"/>
        <v>163238.81999999998</v>
      </c>
      <c r="J312" s="23">
        <v>0</v>
      </c>
      <c r="K312" s="24">
        <v>0</v>
      </c>
      <c r="L312" s="21">
        <f t="shared" si="9"/>
        <v>0</v>
      </c>
    </row>
    <row r="313" spans="1:12">
      <c r="A313" s="9">
        <v>42606</v>
      </c>
      <c r="B313" s="8" t="s">
        <v>28</v>
      </c>
      <c r="C313" s="8" t="s">
        <v>17</v>
      </c>
      <c r="D313" s="8" t="s">
        <v>29</v>
      </c>
      <c r="E313" s="8" t="s">
        <v>30</v>
      </c>
      <c r="F313" s="17" t="s">
        <v>589</v>
      </c>
      <c r="G313" s="11">
        <v>911.62</v>
      </c>
      <c r="H313" s="7">
        <v>0</v>
      </c>
      <c r="I313" s="21">
        <f t="shared" si="8"/>
        <v>162327.19999999998</v>
      </c>
      <c r="J313" s="23">
        <v>0</v>
      </c>
      <c r="K313" s="24">
        <v>0</v>
      </c>
      <c r="L313" s="21">
        <f t="shared" si="9"/>
        <v>0</v>
      </c>
    </row>
    <row r="314" spans="1:12">
      <c r="A314" s="9">
        <v>42606</v>
      </c>
      <c r="B314" s="8" t="s">
        <v>28</v>
      </c>
      <c r="C314" s="8" t="s">
        <v>17</v>
      </c>
      <c r="D314" s="8" t="s">
        <v>92</v>
      </c>
      <c r="E314" s="8" t="s">
        <v>93</v>
      </c>
      <c r="F314" s="17" t="s">
        <v>589</v>
      </c>
      <c r="G314" s="11">
        <v>716.13</v>
      </c>
      <c r="H314" s="7">
        <v>0</v>
      </c>
      <c r="I314" s="21">
        <f t="shared" si="8"/>
        <v>161611.06999999998</v>
      </c>
      <c r="J314" s="23">
        <v>0</v>
      </c>
      <c r="K314" s="24">
        <v>0</v>
      </c>
      <c r="L314" s="21">
        <f t="shared" si="9"/>
        <v>0</v>
      </c>
    </row>
    <row r="315" spans="1:12">
      <c r="A315" s="9">
        <v>42606</v>
      </c>
      <c r="B315" s="8" t="s">
        <v>28</v>
      </c>
      <c r="C315" s="8" t="s">
        <v>17</v>
      </c>
      <c r="D315" s="8" t="s">
        <v>89</v>
      </c>
      <c r="E315" s="8" t="s">
        <v>90</v>
      </c>
      <c r="F315" s="17" t="s">
        <v>589</v>
      </c>
      <c r="G315" s="11">
        <v>3184.85</v>
      </c>
      <c r="H315" s="7">
        <v>0</v>
      </c>
      <c r="I315" s="21">
        <f t="shared" si="8"/>
        <v>158426.21999999997</v>
      </c>
      <c r="J315" s="23">
        <v>0</v>
      </c>
      <c r="K315" s="24">
        <v>0</v>
      </c>
      <c r="L315" s="21">
        <f t="shared" si="9"/>
        <v>0</v>
      </c>
    </row>
    <row r="316" spans="1:12">
      <c r="A316" s="9">
        <v>42607</v>
      </c>
      <c r="B316" s="8" t="s">
        <v>72</v>
      </c>
      <c r="C316" s="8" t="s">
        <v>20</v>
      </c>
      <c r="D316" s="8" t="s">
        <v>74</v>
      </c>
      <c r="E316" s="8" t="s">
        <v>13</v>
      </c>
      <c r="F316" s="17" t="s">
        <v>14</v>
      </c>
      <c r="G316" s="11">
        <v>0</v>
      </c>
      <c r="H316" s="7">
        <v>0</v>
      </c>
      <c r="I316" s="21">
        <f t="shared" si="8"/>
        <v>158426.21999999997</v>
      </c>
      <c r="J316" s="23">
        <v>118.35</v>
      </c>
      <c r="K316" s="24">
        <v>0</v>
      </c>
      <c r="L316" s="21">
        <f t="shared" si="9"/>
        <v>-118.35</v>
      </c>
    </row>
    <row r="317" spans="1:12">
      <c r="A317" s="9">
        <v>42607</v>
      </c>
      <c r="B317" s="8" t="s">
        <v>585</v>
      </c>
      <c r="C317" s="8" t="s">
        <v>20</v>
      </c>
      <c r="D317" s="8" t="s">
        <v>353</v>
      </c>
      <c r="E317" s="8" t="s">
        <v>157</v>
      </c>
      <c r="F317" s="17" t="s">
        <v>588</v>
      </c>
      <c r="G317" s="11">
        <v>0</v>
      </c>
      <c r="H317" s="7">
        <v>0</v>
      </c>
      <c r="I317" s="21">
        <f t="shared" si="8"/>
        <v>158426.21999999997</v>
      </c>
      <c r="J317" s="23">
        <v>64.38</v>
      </c>
      <c r="K317" s="24">
        <v>0</v>
      </c>
      <c r="L317" s="21">
        <f t="shared" si="9"/>
        <v>-182.73</v>
      </c>
    </row>
    <row r="318" spans="1:12">
      <c r="A318" s="9">
        <v>42608</v>
      </c>
      <c r="B318" s="8" t="s">
        <v>581</v>
      </c>
      <c r="C318" s="8" t="s">
        <v>17</v>
      </c>
      <c r="D318" s="17" t="s">
        <v>107</v>
      </c>
      <c r="E318" s="17" t="s">
        <v>108</v>
      </c>
      <c r="F318" s="17" t="s">
        <v>594</v>
      </c>
      <c r="G318" s="11">
        <v>11.68</v>
      </c>
      <c r="H318" s="7">
        <v>0</v>
      </c>
      <c r="I318" s="21">
        <f t="shared" si="8"/>
        <v>158414.53999999998</v>
      </c>
      <c r="J318" s="23">
        <v>0</v>
      </c>
      <c r="K318" s="24">
        <v>0</v>
      </c>
      <c r="L318" s="21">
        <f t="shared" si="9"/>
        <v>-182.73</v>
      </c>
    </row>
    <row r="319" spans="1:12">
      <c r="A319" s="9">
        <v>42608</v>
      </c>
      <c r="B319" s="8" t="s">
        <v>582</v>
      </c>
      <c r="C319" s="8" t="s">
        <v>17</v>
      </c>
      <c r="D319" s="17" t="s">
        <v>233</v>
      </c>
      <c r="E319" s="17" t="s">
        <v>575</v>
      </c>
      <c r="F319" s="17" t="s">
        <v>586</v>
      </c>
      <c r="G319" s="11">
        <v>62.5</v>
      </c>
      <c r="H319" s="7">
        <v>0</v>
      </c>
      <c r="I319" s="21">
        <f t="shared" si="8"/>
        <v>158352.03999999998</v>
      </c>
      <c r="J319" s="23">
        <v>0</v>
      </c>
      <c r="K319" s="24">
        <v>0</v>
      </c>
      <c r="L319" s="21">
        <f t="shared" si="9"/>
        <v>-182.73</v>
      </c>
    </row>
    <row r="320" spans="1:12">
      <c r="A320" s="9">
        <v>42608</v>
      </c>
      <c r="B320" s="8" t="s">
        <v>583</v>
      </c>
      <c r="C320" s="8" t="s">
        <v>17</v>
      </c>
      <c r="D320" s="17" t="s">
        <v>233</v>
      </c>
      <c r="E320" s="17" t="s">
        <v>575</v>
      </c>
      <c r="F320" s="17" t="s">
        <v>587</v>
      </c>
      <c r="G320" s="11">
        <v>350</v>
      </c>
      <c r="H320" s="7">
        <v>0</v>
      </c>
      <c r="I320" s="21">
        <f t="shared" si="8"/>
        <v>158002.03999999998</v>
      </c>
      <c r="J320" s="23">
        <v>0</v>
      </c>
      <c r="K320" s="24">
        <v>0</v>
      </c>
      <c r="L320" s="21">
        <f t="shared" si="9"/>
        <v>-182.73</v>
      </c>
    </row>
    <row r="321" spans="1:12">
      <c r="A321" s="9">
        <v>42608</v>
      </c>
      <c r="B321" s="8" t="s">
        <v>73</v>
      </c>
      <c r="C321" s="8" t="s">
        <v>20</v>
      </c>
      <c r="D321" s="17" t="s">
        <v>74</v>
      </c>
      <c r="E321" s="17" t="s">
        <v>13</v>
      </c>
      <c r="F321" s="17" t="s">
        <v>14</v>
      </c>
      <c r="G321" s="11">
        <v>0</v>
      </c>
      <c r="H321" s="7">
        <v>0</v>
      </c>
      <c r="I321" s="21">
        <f t="shared" si="8"/>
        <v>158002.03999999998</v>
      </c>
      <c r="J321" s="23">
        <v>70.13</v>
      </c>
      <c r="K321" s="24">
        <v>0</v>
      </c>
      <c r="L321" s="21">
        <f t="shared" si="9"/>
        <v>-252.85999999999999</v>
      </c>
    </row>
    <row r="322" spans="1:12">
      <c r="A322" s="9">
        <v>42608</v>
      </c>
      <c r="B322" s="8" t="s">
        <v>73</v>
      </c>
      <c r="C322" s="8" t="s">
        <v>20</v>
      </c>
      <c r="D322" s="17" t="s">
        <v>74</v>
      </c>
      <c r="E322" s="17" t="s">
        <v>13</v>
      </c>
      <c r="F322" s="17" t="s">
        <v>14</v>
      </c>
      <c r="G322" s="11">
        <v>0</v>
      </c>
      <c r="H322" s="7">
        <v>0</v>
      </c>
      <c r="I322" s="21">
        <f t="shared" si="8"/>
        <v>158002.03999999998</v>
      </c>
      <c r="J322" s="23">
        <v>60.55</v>
      </c>
      <c r="K322" s="24">
        <v>0</v>
      </c>
      <c r="L322" s="21">
        <f t="shared" si="9"/>
        <v>-313.40999999999997</v>
      </c>
    </row>
    <row r="323" spans="1:12">
      <c r="A323" s="9">
        <v>42613</v>
      </c>
      <c r="B323" s="8" t="s">
        <v>101</v>
      </c>
      <c r="C323" s="8" t="s">
        <v>17</v>
      </c>
      <c r="D323" s="8" t="s">
        <v>71</v>
      </c>
      <c r="E323" s="8" t="s">
        <v>71</v>
      </c>
      <c r="F323" s="8" t="s">
        <v>14</v>
      </c>
      <c r="G323" s="11">
        <v>0</v>
      </c>
      <c r="H323" s="7">
        <v>162.87</v>
      </c>
      <c r="I323" s="21">
        <f t="shared" si="8"/>
        <v>158164.90999999997</v>
      </c>
      <c r="J323" s="23">
        <v>0</v>
      </c>
      <c r="K323" s="24">
        <v>0</v>
      </c>
      <c r="L323" s="21">
        <f t="shared" si="9"/>
        <v>-313.40999999999997</v>
      </c>
    </row>
    <row r="324" spans="1:12">
      <c r="A324" s="9">
        <v>42615</v>
      </c>
      <c r="B324" s="8" t="s">
        <v>11</v>
      </c>
      <c r="C324" s="8" t="s">
        <v>20</v>
      </c>
      <c r="D324" s="8" t="s">
        <v>12</v>
      </c>
      <c r="E324" s="8" t="s">
        <v>13</v>
      </c>
      <c r="F324" s="8" t="s">
        <v>14</v>
      </c>
      <c r="G324" s="11">
        <v>0</v>
      </c>
      <c r="H324" s="7">
        <v>0</v>
      </c>
      <c r="I324" s="21">
        <f t="shared" si="8"/>
        <v>158164.90999999997</v>
      </c>
      <c r="J324" s="23">
        <v>70</v>
      </c>
      <c r="K324" s="24">
        <v>0</v>
      </c>
      <c r="L324" s="21">
        <f t="shared" si="9"/>
        <v>-383.40999999999997</v>
      </c>
    </row>
    <row r="325" spans="1:12">
      <c r="A325" s="9">
        <v>42619</v>
      </c>
      <c r="B325" s="8" t="s">
        <v>42</v>
      </c>
      <c r="C325" s="8" t="s">
        <v>20</v>
      </c>
      <c r="D325" s="8" t="s">
        <v>43</v>
      </c>
      <c r="E325" s="8" t="s">
        <v>13</v>
      </c>
      <c r="F325" s="8" t="s">
        <v>14</v>
      </c>
      <c r="G325" s="11">
        <v>0</v>
      </c>
      <c r="H325" s="7">
        <v>0</v>
      </c>
      <c r="I325" s="21">
        <f t="shared" si="8"/>
        <v>158164.90999999997</v>
      </c>
      <c r="J325" s="23">
        <v>35.799999999999997</v>
      </c>
      <c r="K325" s="24">
        <v>0</v>
      </c>
      <c r="L325" s="21">
        <f t="shared" si="9"/>
        <v>-419.21</v>
      </c>
    </row>
    <row r="326" spans="1:12">
      <c r="A326" s="9">
        <v>42621</v>
      </c>
      <c r="B326" s="8" t="s">
        <v>28</v>
      </c>
      <c r="C326" s="8" t="s">
        <v>17</v>
      </c>
      <c r="D326" s="8" t="s">
        <v>29</v>
      </c>
      <c r="E326" s="8" t="s">
        <v>30</v>
      </c>
      <c r="F326" s="17" t="s">
        <v>597</v>
      </c>
      <c r="G326" s="11">
        <v>1016.3</v>
      </c>
      <c r="H326" s="7">
        <v>0</v>
      </c>
      <c r="I326" s="21">
        <f t="shared" si="8"/>
        <v>157148.60999999999</v>
      </c>
      <c r="J326" s="23">
        <v>0</v>
      </c>
      <c r="K326" s="24">
        <v>0</v>
      </c>
      <c r="L326" s="21">
        <f t="shared" si="9"/>
        <v>-419.21</v>
      </c>
    </row>
    <row r="327" spans="1:12">
      <c r="A327" s="9">
        <v>42621</v>
      </c>
      <c r="B327" s="8" t="s">
        <v>28</v>
      </c>
      <c r="C327" s="8" t="s">
        <v>17</v>
      </c>
      <c r="D327" s="8" t="s">
        <v>92</v>
      </c>
      <c r="E327" s="8" t="s">
        <v>93</v>
      </c>
      <c r="F327" s="17" t="s">
        <v>597</v>
      </c>
      <c r="G327" s="11">
        <v>874.47</v>
      </c>
      <c r="H327" s="7">
        <v>0</v>
      </c>
      <c r="I327" s="21">
        <f t="shared" si="8"/>
        <v>156274.13999999998</v>
      </c>
      <c r="J327" s="23">
        <v>0</v>
      </c>
      <c r="K327" s="24">
        <v>0</v>
      </c>
      <c r="L327" s="21">
        <f t="shared" si="9"/>
        <v>-419.21</v>
      </c>
    </row>
    <row r="328" spans="1:12">
      <c r="A328" s="9">
        <v>42621</v>
      </c>
      <c r="B328" s="8" t="s">
        <v>28</v>
      </c>
      <c r="C328" s="8" t="s">
        <v>17</v>
      </c>
      <c r="D328" s="8" t="s">
        <v>89</v>
      </c>
      <c r="E328" s="8" t="s">
        <v>90</v>
      </c>
      <c r="F328" s="17" t="s">
        <v>597</v>
      </c>
      <c r="G328" s="11">
        <v>3250.49</v>
      </c>
      <c r="H328" s="7">
        <v>0</v>
      </c>
      <c r="I328" s="21">
        <f t="shared" si="8"/>
        <v>153023.65</v>
      </c>
      <c r="J328" s="23">
        <v>0</v>
      </c>
      <c r="K328" s="24">
        <v>0</v>
      </c>
      <c r="L328" s="21">
        <f t="shared" si="9"/>
        <v>-419.21</v>
      </c>
    </row>
    <row r="329" spans="1:12">
      <c r="A329" s="9">
        <v>42622</v>
      </c>
      <c r="B329" s="8" t="s">
        <v>584</v>
      </c>
      <c r="C329" s="8" t="s">
        <v>17</v>
      </c>
      <c r="D329" s="8" t="s">
        <v>18</v>
      </c>
      <c r="E329" s="8" t="s">
        <v>19</v>
      </c>
      <c r="F329" s="8" t="s">
        <v>14</v>
      </c>
      <c r="G329" s="11">
        <v>419.21</v>
      </c>
      <c r="H329" s="7">
        <v>0</v>
      </c>
      <c r="I329" s="21">
        <f t="shared" si="8"/>
        <v>152604.44</v>
      </c>
      <c r="J329" s="23">
        <v>0</v>
      </c>
      <c r="K329" s="24">
        <v>419.21</v>
      </c>
      <c r="L329" s="21">
        <f t="shared" si="9"/>
        <v>0</v>
      </c>
    </row>
    <row r="330" spans="1:12">
      <c r="A330" s="9">
        <v>42625</v>
      </c>
      <c r="B330" s="8" t="s">
        <v>102</v>
      </c>
      <c r="C330" s="8" t="s">
        <v>17</v>
      </c>
      <c r="D330" s="8" t="s">
        <v>590</v>
      </c>
      <c r="E330" s="8" t="s">
        <v>103</v>
      </c>
      <c r="F330" s="8" t="s">
        <v>14</v>
      </c>
      <c r="G330" s="11">
        <v>0</v>
      </c>
      <c r="H330" s="7">
        <v>5568.12</v>
      </c>
      <c r="I330" s="21">
        <f t="shared" si="8"/>
        <v>158172.56</v>
      </c>
      <c r="J330" s="23">
        <v>0</v>
      </c>
      <c r="K330" s="24">
        <v>0</v>
      </c>
      <c r="L330" s="21">
        <f t="shared" si="9"/>
        <v>0</v>
      </c>
    </row>
    <row r="331" spans="1:12">
      <c r="A331" s="9">
        <v>42625</v>
      </c>
      <c r="B331" s="8" t="s">
        <v>21</v>
      </c>
      <c r="C331" s="8" t="s">
        <v>17</v>
      </c>
      <c r="D331" s="8" t="s">
        <v>22</v>
      </c>
      <c r="E331" s="8" t="s">
        <v>23</v>
      </c>
      <c r="F331" s="8" t="s">
        <v>14</v>
      </c>
      <c r="G331" s="11">
        <v>56.68</v>
      </c>
      <c r="H331" s="7">
        <v>0</v>
      </c>
      <c r="I331" s="21">
        <f t="shared" si="8"/>
        <v>158115.88</v>
      </c>
      <c r="J331" s="23">
        <v>0</v>
      </c>
      <c r="K331" s="24">
        <v>0</v>
      </c>
      <c r="L331" s="21">
        <f t="shared" si="9"/>
        <v>0</v>
      </c>
    </row>
    <row r="332" spans="1:12">
      <c r="A332" s="9">
        <v>42625</v>
      </c>
      <c r="B332" s="8" t="s">
        <v>28</v>
      </c>
      <c r="C332" s="8" t="s">
        <v>17</v>
      </c>
      <c r="D332" s="8" t="s">
        <v>29</v>
      </c>
      <c r="E332" s="8" t="s">
        <v>30</v>
      </c>
      <c r="F332" s="17" t="s">
        <v>600</v>
      </c>
      <c r="G332" s="11">
        <v>57.49</v>
      </c>
      <c r="H332" s="7">
        <v>0</v>
      </c>
      <c r="I332" s="21">
        <f t="shared" si="8"/>
        <v>158058.39000000001</v>
      </c>
      <c r="J332" s="23">
        <v>0</v>
      </c>
      <c r="K332" s="24">
        <v>0</v>
      </c>
      <c r="L332" s="21">
        <f t="shared" si="9"/>
        <v>0</v>
      </c>
    </row>
    <row r="333" spans="1:12">
      <c r="A333" s="9">
        <v>42625</v>
      </c>
      <c r="B333" s="8" t="s">
        <v>46</v>
      </c>
      <c r="C333" s="8" t="s">
        <v>20</v>
      </c>
      <c r="D333" s="17" t="s">
        <v>56</v>
      </c>
      <c r="E333" s="17" t="s">
        <v>57</v>
      </c>
      <c r="F333" s="17" t="s">
        <v>595</v>
      </c>
      <c r="G333" s="11">
        <v>0</v>
      </c>
      <c r="H333" s="7">
        <v>0</v>
      </c>
      <c r="I333" s="21">
        <f t="shared" si="8"/>
        <v>158058.39000000001</v>
      </c>
      <c r="J333" s="23">
        <v>95.87</v>
      </c>
      <c r="K333" s="24">
        <v>0</v>
      </c>
      <c r="L333" s="21">
        <f t="shared" si="9"/>
        <v>-95.87</v>
      </c>
    </row>
    <row r="334" spans="1:12">
      <c r="A334" s="9">
        <v>42629</v>
      </c>
      <c r="B334" s="8" t="s">
        <v>592</v>
      </c>
      <c r="C334" s="8" t="s">
        <v>20</v>
      </c>
      <c r="D334" s="17" t="s">
        <v>53</v>
      </c>
      <c r="E334" s="17" t="s">
        <v>54</v>
      </c>
      <c r="F334" s="17" t="s">
        <v>596</v>
      </c>
      <c r="G334" s="11">
        <v>0</v>
      </c>
      <c r="H334" s="7">
        <v>0</v>
      </c>
      <c r="I334" s="21">
        <f t="shared" si="8"/>
        <v>158058.39000000001</v>
      </c>
      <c r="J334" s="23">
        <v>19.8</v>
      </c>
      <c r="K334" s="24">
        <v>0</v>
      </c>
      <c r="L334" s="21">
        <f t="shared" si="9"/>
        <v>-115.67</v>
      </c>
    </row>
    <row r="335" spans="1:12">
      <c r="A335" s="9">
        <v>42633</v>
      </c>
      <c r="B335" s="8" t="s">
        <v>591</v>
      </c>
      <c r="C335" s="8" t="s">
        <v>17</v>
      </c>
      <c r="D335" s="8" t="s">
        <v>18</v>
      </c>
      <c r="E335" s="8" t="s">
        <v>19</v>
      </c>
      <c r="F335" s="8" t="s">
        <v>14</v>
      </c>
      <c r="G335" s="11">
        <v>115.67</v>
      </c>
      <c r="H335" s="7">
        <v>0</v>
      </c>
      <c r="I335" s="21">
        <f t="shared" si="8"/>
        <v>157942.72</v>
      </c>
      <c r="J335" s="23">
        <v>0</v>
      </c>
      <c r="K335" s="24">
        <v>115.67</v>
      </c>
      <c r="L335" s="21">
        <f t="shared" si="9"/>
        <v>0</v>
      </c>
    </row>
    <row r="336" spans="1:12">
      <c r="A336" s="9">
        <v>42635</v>
      </c>
      <c r="B336" s="8" t="s">
        <v>28</v>
      </c>
      <c r="C336" s="8" t="s">
        <v>17</v>
      </c>
      <c r="D336" s="8" t="s">
        <v>29</v>
      </c>
      <c r="E336" s="8" t="s">
        <v>30</v>
      </c>
      <c r="F336" s="17" t="s">
        <v>604</v>
      </c>
      <c r="G336" s="11">
        <v>870.65</v>
      </c>
      <c r="H336" s="7">
        <v>0</v>
      </c>
      <c r="I336" s="21">
        <f t="shared" si="8"/>
        <v>157072.07</v>
      </c>
      <c r="J336" s="23">
        <v>0</v>
      </c>
      <c r="K336" s="24">
        <v>0</v>
      </c>
      <c r="L336" s="21">
        <f t="shared" si="9"/>
        <v>0</v>
      </c>
    </row>
    <row r="337" spans="1:12">
      <c r="A337" s="9">
        <v>42635</v>
      </c>
      <c r="B337" s="8" t="s">
        <v>28</v>
      </c>
      <c r="C337" s="8" t="s">
        <v>17</v>
      </c>
      <c r="D337" s="8" t="s">
        <v>92</v>
      </c>
      <c r="E337" s="8" t="s">
        <v>93</v>
      </c>
      <c r="F337" s="17" t="s">
        <v>604</v>
      </c>
      <c r="G337" s="11">
        <v>540.41999999999996</v>
      </c>
      <c r="H337" s="7">
        <v>0</v>
      </c>
      <c r="I337" s="21">
        <f t="shared" si="8"/>
        <v>156531.65</v>
      </c>
      <c r="J337" s="23">
        <v>0</v>
      </c>
      <c r="K337" s="24">
        <v>0</v>
      </c>
      <c r="L337" s="21">
        <f t="shared" si="9"/>
        <v>0</v>
      </c>
    </row>
    <row r="338" spans="1:12">
      <c r="A338" s="9">
        <v>42635</v>
      </c>
      <c r="B338" s="8" t="s">
        <v>28</v>
      </c>
      <c r="C338" s="8" t="s">
        <v>17</v>
      </c>
      <c r="D338" s="8" t="s">
        <v>89</v>
      </c>
      <c r="E338" s="8" t="s">
        <v>90</v>
      </c>
      <c r="F338" s="17" t="s">
        <v>604</v>
      </c>
      <c r="G338" s="11">
        <v>3298.17</v>
      </c>
      <c r="H338" s="7">
        <v>0</v>
      </c>
      <c r="I338" s="21">
        <f t="shared" si="8"/>
        <v>153233.47999999998</v>
      </c>
      <c r="J338" s="23">
        <v>0</v>
      </c>
      <c r="K338" s="24">
        <v>0</v>
      </c>
      <c r="L338" s="21">
        <f t="shared" si="9"/>
        <v>0</v>
      </c>
    </row>
    <row r="339" spans="1:12">
      <c r="A339" s="9">
        <v>42639</v>
      </c>
      <c r="B339" s="8" t="s">
        <v>28</v>
      </c>
      <c r="C339" s="8" t="s">
        <v>17</v>
      </c>
      <c r="D339" s="8" t="s">
        <v>29</v>
      </c>
      <c r="E339" s="8" t="s">
        <v>30</v>
      </c>
      <c r="F339" s="17" t="s">
        <v>603</v>
      </c>
      <c r="G339" s="11">
        <v>57.49</v>
      </c>
      <c r="H339" s="7">
        <v>0</v>
      </c>
      <c r="I339" s="21">
        <f t="shared" si="8"/>
        <v>153175.99</v>
      </c>
      <c r="J339" s="23">
        <v>0</v>
      </c>
      <c r="K339" s="24">
        <v>0</v>
      </c>
      <c r="L339" s="21">
        <f t="shared" si="9"/>
        <v>0</v>
      </c>
    </row>
    <row r="340" spans="1:12">
      <c r="A340" s="9">
        <v>42639</v>
      </c>
      <c r="B340" s="8" t="s">
        <v>73</v>
      </c>
      <c r="C340" s="8" t="s">
        <v>20</v>
      </c>
      <c r="D340" s="8" t="s">
        <v>74</v>
      </c>
      <c r="E340" s="8" t="s">
        <v>13</v>
      </c>
      <c r="F340" s="17" t="s">
        <v>14</v>
      </c>
      <c r="G340" s="11">
        <v>0</v>
      </c>
      <c r="H340" s="7">
        <v>0</v>
      </c>
      <c r="I340" s="21">
        <f t="shared" si="8"/>
        <v>153175.99</v>
      </c>
      <c r="J340" s="23">
        <v>70.13</v>
      </c>
      <c r="K340" s="24">
        <v>0</v>
      </c>
      <c r="L340" s="21">
        <f t="shared" si="9"/>
        <v>-70.13</v>
      </c>
    </row>
    <row r="341" spans="1:12">
      <c r="A341" s="9">
        <v>42639</v>
      </c>
      <c r="B341" s="8" t="s">
        <v>73</v>
      </c>
      <c r="C341" s="8" t="s">
        <v>20</v>
      </c>
      <c r="D341" s="8" t="s">
        <v>74</v>
      </c>
      <c r="E341" s="8" t="s">
        <v>13</v>
      </c>
      <c r="F341" s="17" t="s">
        <v>14</v>
      </c>
      <c r="G341" s="11">
        <v>0</v>
      </c>
      <c r="H341" s="7">
        <v>0</v>
      </c>
      <c r="I341" s="21">
        <f t="shared" si="8"/>
        <v>153175.99</v>
      </c>
      <c r="J341" s="23">
        <v>60.55</v>
      </c>
      <c r="K341" s="24">
        <v>0</v>
      </c>
      <c r="L341" s="21">
        <f t="shared" si="9"/>
        <v>-130.68</v>
      </c>
    </row>
    <row r="342" spans="1:12">
      <c r="A342" s="9">
        <v>42640</v>
      </c>
      <c r="B342" s="8" t="s">
        <v>72</v>
      </c>
      <c r="C342" s="8" t="s">
        <v>20</v>
      </c>
      <c r="D342" s="8" t="s">
        <v>74</v>
      </c>
      <c r="E342" s="8" t="s">
        <v>13</v>
      </c>
      <c r="F342" s="17" t="s">
        <v>14</v>
      </c>
      <c r="G342" s="11">
        <v>0</v>
      </c>
      <c r="H342" s="7">
        <v>0</v>
      </c>
      <c r="I342" s="21">
        <f t="shared" si="8"/>
        <v>153175.99</v>
      </c>
      <c r="J342" s="23">
        <v>112.06</v>
      </c>
      <c r="K342" s="24">
        <v>0</v>
      </c>
      <c r="L342" s="21">
        <f t="shared" si="9"/>
        <v>-242.74</v>
      </c>
    </row>
    <row r="343" spans="1:12">
      <c r="A343" s="9">
        <v>42643</v>
      </c>
      <c r="B343" s="8" t="s">
        <v>101</v>
      </c>
      <c r="C343" s="8" t="s">
        <v>17</v>
      </c>
      <c r="D343" s="8" t="s">
        <v>71</v>
      </c>
      <c r="E343" s="8" t="s">
        <v>71</v>
      </c>
      <c r="F343" s="8" t="s">
        <v>14</v>
      </c>
      <c r="G343" s="11">
        <v>0</v>
      </c>
      <c r="H343" s="7">
        <v>153.35</v>
      </c>
      <c r="I343" s="21">
        <f t="shared" si="8"/>
        <v>153329.34</v>
      </c>
      <c r="J343" s="23">
        <v>0</v>
      </c>
      <c r="K343" s="24">
        <v>0</v>
      </c>
      <c r="L343" s="21">
        <f t="shared" si="9"/>
        <v>-242.74</v>
      </c>
    </row>
    <row r="344" spans="1:12">
      <c r="A344" s="9">
        <v>42643</v>
      </c>
      <c r="B344" s="8" t="s">
        <v>599</v>
      </c>
      <c r="C344" s="8" t="s">
        <v>20</v>
      </c>
      <c r="D344" s="17" t="s">
        <v>601</v>
      </c>
      <c r="E344" s="17" t="s">
        <v>54</v>
      </c>
      <c r="F344" s="17" t="s">
        <v>602</v>
      </c>
      <c r="G344" s="11">
        <v>0</v>
      </c>
      <c r="H344" s="7">
        <v>0</v>
      </c>
      <c r="I344" s="21">
        <f t="shared" si="8"/>
        <v>153329.34</v>
      </c>
      <c r="J344" s="23">
        <v>11.32</v>
      </c>
      <c r="K344" s="24">
        <v>0</v>
      </c>
      <c r="L344" s="21">
        <f t="shared" si="9"/>
        <v>-254.06</v>
      </c>
    </row>
    <row r="345" spans="1:12">
      <c r="A345" s="9">
        <v>42645</v>
      </c>
      <c r="B345" s="8" t="s">
        <v>11</v>
      </c>
      <c r="C345" s="8" t="s">
        <v>20</v>
      </c>
      <c r="D345" s="8" t="s">
        <v>12</v>
      </c>
      <c r="E345" s="8" t="s">
        <v>13</v>
      </c>
      <c r="F345" s="8" t="s">
        <v>14</v>
      </c>
      <c r="G345" s="11">
        <v>0</v>
      </c>
      <c r="H345" s="7">
        <v>0</v>
      </c>
      <c r="I345" s="21">
        <f t="shared" si="8"/>
        <v>153329.34</v>
      </c>
      <c r="J345" s="23">
        <v>70</v>
      </c>
      <c r="K345" s="24">
        <v>0</v>
      </c>
      <c r="L345" s="21">
        <f t="shared" si="9"/>
        <v>-324.06</v>
      </c>
    </row>
    <row r="346" spans="1:12">
      <c r="A346" s="9">
        <v>42646</v>
      </c>
      <c r="B346" s="8" t="s">
        <v>598</v>
      </c>
      <c r="C346" s="8" t="s">
        <v>17</v>
      </c>
      <c r="D346" s="8" t="s">
        <v>18</v>
      </c>
      <c r="E346" s="8" t="s">
        <v>19</v>
      </c>
      <c r="F346" s="8" t="s">
        <v>14</v>
      </c>
      <c r="G346" s="11">
        <v>324.06</v>
      </c>
      <c r="H346" s="7">
        <v>0</v>
      </c>
      <c r="I346" s="21">
        <f t="shared" si="8"/>
        <v>153005.28</v>
      </c>
      <c r="J346" s="23">
        <v>0</v>
      </c>
      <c r="K346" s="24">
        <v>324.06</v>
      </c>
      <c r="L346" s="21">
        <f t="shared" si="9"/>
        <v>0</v>
      </c>
    </row>
    <row r="347" spans="1:12">
      <c r="A347" s="9">
        <v>42646</v>
      </c>
      <c r="B347" s="8" t="s">
        <v>46</v>
      </c>
      <c r="C347" s="8" t="s">
        <v>20</v>
      </c>
      <c r="D347" s="17" t="s">
        <v>56</v>
      </c>
      <c r="E347" s="17" t="s">
        <v>57</v>
      </c>
      <c r="F347" s="17" t="s">
        <v>621</v>
      </c>
      <c r="G347" s="11">
        <v>0</v>
      </c>
      <c r="H347" s="7">
        <v>0</v>
      </c>
      <c r="I347" s="21">
        <f t="shared" si="8"/>
        <v>153005.28</v>
      </c>
      <c r="J347" s="23">
        <v>95.87</v>
      </c>
      <c r="K347" s="24">
        <v>0</v>
      </c>
      <c r="L347" s="21">
        <f t="shared" si="9"/>
        <v>-95.87</v>
      </c>
    </row>
    <row r="348" spans="1:12">
      <c r="A348" s="9">
        <v>42647</v>
      </c>
      <c r="B348" s="8" t="s">
        <v>606</v>
      </c>
      <c r="C348" s="8" t="s">
        <v>17</v>
      </c>
      <c r="D348" s="17" t="s">
        <v>431</v>
      </c>
      <c r="E348" s="17" t="s">
        <v>77</v>
      </c>
      <c r="F348" s="17" t="s">
        <v>620</v>
      </c>
      <c r="G348" s="11">
        <v>60</v>
      </c>
      <c r="H348" s="7">
        <v>0</v>
      </c>
      <c r="I348" s="21">
        <f t="shared" si="8"/>
        <v>152945.28</v>
      </c>
      <c r="J348" s="23">
        <v>0</v>
      </c>
      <c r="K348" s="24">
        <v>0</v>
      </c>
      <c r="L348" s="21">
        <f t="shared" si="9"/>
        <v>-95.87</v>
      </c>
    </row>
    <row r="349" spans="1:12">
      <c r="A349" s="9">
        <v>42647</v>
      </c>
      <c r="B349" s="8" t="s">
        <v>607</v>
      </c>
      <c r="C349" s="8" t="s">
        <v>17</v>
      </c>
      <c r="D349" s="17" t="s">
        <v>432</v>
      </c>
      <c r="E349" s="17" t="s">
        <v>51</v>
      </c>
      <c r="F349" s="17" t="s">
        <v>622</v>
      </c>
      <c r="G349" s="11">
        <v>150</v>
      </c>
      <c r="H349" s="7">
        <v>0</v>
      </c>
      <c r="I349" s="21">
        <f t="shared" si="8"/>
        <v>152795.28</v>
      </c>
      <c r="J349" s="23">
        <v>0</v>
      </c>
      <c r="K349" s="24">
        <v>0</v>
      </c>
      <c r="L349" s="21">
        <f t="shared" si="9"/>
        <v>-95.87</v>
      </c>
    </row>
    <row r="350" spans="1:12">
      <c r="A350" s="9">
        <v>42647</v>
      </c>
      <c r="B350" s="8" t="s">
        <v>46</v>
      </c>
      <c r="C350" s="8" t="s">
        <v>20</v>
      </c>
      <c r="D350" s="17" t="s">
        <v>53</v>
      </c>
      <c r="E350" s="17" t="s">
        <v>54</v>
      </c>
      <c r="F350" s="17" t="s">
        <v>623</v>
      </c>
      <c r="G350" s="11">
        <v>0</v>
      </c>
      <c r="H350" s="7">
        <v>0</v>
      </c>
      <c r="I350" s="21">
        <f t="shared" si="8"/>
        <v>152795.28</v>
      </c>
      <c r="J350" s="23">
        <v>39.700000000000003</v>
      </c>
      <c r="K350" s="24">
        <v>0</v>
      </c>
      <c r="L350" s="21">
        <f t="shared" si="9"/>
        <v>-135.57</v>
      </c>
    </row>
    <row r="351" spans="1:12">
      <c r="A351" s="9">
        <v>42649</v>
      </c>
      <c r="B351" s="8" t="s">
        <v>102</v>
      </c>
      <c r="C351" s="8" t="s">
        <v>17</v>
      </c>
      <c r="D351" s="8" t="s">
        <v>702</v>
      </c>
      <c r="E351" s="8" t="s">
        <v>103</v>
      </c>
      <c r="F351" s="8" t="s">
        <v>14</v>
      </c>
      <c r="G351" s="11">
        <v>0</v>
      </c>
      <c r="H351" s="7">
        <v>9305.8700000000008</v>
      </c>
      <c r="I351" s="21">
        <f t="shared" si="8"/>
        <v>162101.15</v>
      </c>
      <c r="J351" s="23">
        <v>0</v>
      </c>
      <c r="K351" s="24">
        <v>0</v>
      </c>
      <c r="L351" s="21">
        <f t="shared" si="9"/>
        <v>-135.57</v>
      </c>
    </row>
    <row r="352" spans="1:12">
      <c r="A352" s="9">
        <v>42649</v>
      </c>
      <c r="B352" s="17" t="s">
        <v>694</v>
      </c>
      <c r="C352" s="17" t="s">
        <v>17</v>
      </c>
      <c r="D352" s="17" t="s">
        <v>694</v>
      </c>
      <c r="E352" s="17" t="s">
        <v>695</v>
      </c>
      <c r="F352" s="17" t="s">
        <v>14</v>
      </c>
      <c r="G352" s="176">
        <v>0</v>
      </c>
      <c r="H352" s="177">
        <v>500</v>
      </c>
      <c r="I352" s="178">
        <f t="shared" si="8"/>
        <v>162601.15</v>
      </c>
      <c r="J352" s="179">
        <v>0</v>
      </c>
      <c r="K352" s="180">
        <v>0</v>
      </c>
      <c r="L352" s="21">
        <f t="shared" si="9"/>
        <v>-135.57</v>
      </c>
    </row>
    <row r="353" spans="1:12">
      <c r="A353" s="9">
        <v>42649</v>
      </c>
      <c r="B353" s="8" t="s">
        <v>28</v>
      </c>
      <c r="C353" s="8" t="s">
        <v>17</v>
      </c>
      <c r="D353" s="8" t="s">
        <v>29</v>
      </c>
      <c r="E353" s="8" t="s">
        <v>30</v>
      </c>
      <c r="F353" s="17" t="s">
        <v>658</v>
      </c>
      <c r="G353" s="11">
        <v>829.27</v>
      </c>
      <c r="H353" s="7">
        <v>0</v>
      </c>
      <c r="I353" s="21">
        <f>I352-G353+H353</f>
        <v>161771.88</v>
      </c>
      <c r="J353" s="23">
        <v>0</v>
      </c>
      <c r="K353" s="24">
        <v>0</v>
      </c>
      <c r="L353" s="21">
        <f>L352-J353+K353</f>
        <v>-135.57</v>
      </c>
    </row>
    <row r="354" spans="1:12">
      <c r="A354" s="9">
        <v>42649</v>
      </c>
      <c r="B354" s="8" t="s">
        <v>28</v>
      </c>
      <c r="C354" s="8" t="s">
        <v>17</v>
      </c>
      <c r="D354" s="8" t="s">
        <v>92</v>
      </c>
      <c r="E354" s="8" t="s">
        <v>93</v>
      </c>
      <c r="F354" s="17" t="s">
        <v>658</v>
      </c>
      <c r="G354" s="11">
        <v>392.01</v>
      </c>
      <c r="H354" s="7">
        <v>0</v>
      </c>
      <c r="I354" s="21">
        <f t="shared" si="8"/>
        <v>161379.87</v>
      </c>
      <c r="J354" s="23">
        <v>0</v>
      </c>
      <c r="K354" s="24">
        <v>0</v>
      </c>
      <c r="L354" s="21">
        <f t="shared" si="9"/>
        <v>-135.57</v>
      </c>
    </row>
    <row r="355" spans="1:12">
      <c r="A355" s="9">
        <v>42649</v>
      </c>
      <c r="B355" s="8" t="s">
        <v>28</v>
      </c>
      <c r="C355" s="8" t="s">
        <v>17</v>
      </c>
      <c r="D355" s="8" t="s">
        <v>89</v>
      </c>
      <c r="E355" s="8" t="s">
        <v>90</v>
      </c>
      <c r="F355" s="17" t="s">
        <v>658</v>
      </c>
      <c r="G355" s="11">
        <v>3277.96</v>
      </c>
      <c r="H355" s="7">
        <v>0</v>
      </c>
      <c r="I355" s="21">
        <f t="shared" si="8"/>
        <v>158101.91</v>
      </c>
      <c r="J355" s="23">
        <v>0</v>
      </c>
      <c r="K355" s="24">
        <v>0</v>
      </c>
      <c r="L355" s="21">
        <f t="shared" si="9"/>
        <v>-135.57</v>
      </c>
    </row>
    <row r="356" spans="1:12">
      <c r="A356" s="9">
        <v>42649</v>
      </c>
      <c r="B356" s="8" t="s">
        <v>608</v>
      </c>
      <c r="C356" s="8" t="s">
        <v>17</v>
      </c>
      <c r="D356" s="17" t="s">
        <v>107</v>
      </c>
      <c r="E356" s="17" t="s">
        <v>108</v>
      </c>
      <c r="F356" s="17" t="s">
        <v>624</v>
      </c>
      <c r="G356" s="11">
        <v>12.16</v>
      </c>
      <c r="H356" s="7">
        <v>0</v>
      </c>
      <c r="I356" s="21">
        <f t="shared" si="8"/>
        <v>158089.75</v>
      </c>
      <c r="J356" s="23">
        <v>0</v>
      </c>
      <c r="K356" s="24">
        <v>0</v>
      </c>
      <c r="L356" s="21">
        <f t="shared" si="9"/>
        <v>-135.57</v>
      </c>
    </row>
    <row r="357" spans="1:12">
      <c r="A357" s="9">
        <v>42649</v>
      </c>
      <c r="B357" s="8" t="s">
        <v>609</v>
      </c>
      <c r="C357" s="8" t="s">
        <v>17</v>
      </c>
      <c r="D357" s="17" t="s">
        <v>107</v>
      </c>
      <c r="E357" s="17" t="s">
        <v>108</v>
      </c>
      <c r="F357" s="17" t="s">
        <v>625</v>
      </c>
      <c r="G357" s="11">
        <v>91.2</v>
      </c>
      <c r="H357" s="7">
        <v>0</v>
      </c>
      <c r="I357" s="21">
        <f t="shared" si="8"/>
        <v>157998.54999999999</v>
      </c>
      <c r="J357" s="23">
        <v>0</v>
      </c>
      <c r="K357" s="24">
        <v>0</v>
      </c>
      <c r="L357" s="21">
        <f t="shared" si="9"/>
        <v>-135.57</v>
      </c>
    </row>
    <row r="358" spans="1:12">
      <c r="A358" s="9">
        <v>42649</v>
      </c>
      <c r="B358" s="8" t="s">
        <v>610</v>
      </c>
      <c r="C358" s="8" t="s">
        <v>17</v>
      </c>
      <c r="D358" s="17" t="s">
        <v>626</v>
      </c>
      <c r="E358" s="17" t="s">
        <v>77</v>
      </c>
      <c r="F358" s="17" t="s">
        <v>629</v>
      </c>
      <c r="G358" s="11">
        <v>90</v>
      </c>
      <c r="H358" s="7">
        <v>0</v>
      </c>
      <c r="I358" s="21">
        <f t="shared" si="8"/>
        <v>157908.54999999999</v>
      </c>
      <c r="J358" s="23">
        <v>0</v>
      </c>
      <c r="K358" s="24">
        <v>0</v>
      </c>
      <c r="L358" s="21">
        <f t="shared" si="9"/>
        <v>-135.57</v>
      </c>
    </row>
    <row r="359" spans="1:12">
      <c r="A359" s="9">
        <v>42649</v>
      </c>
      <c r="B359" s="8" t="s">
        <v>610</v>
      </c>
      <c r="C359" s="8" t="s">
        <v>17</v>
      </c>
      <c r="D359" s="17" t="s">
        <v>627</v>
      </c>
      <c r="E359" s="17" t="s">
        <v>51</v>
      </c>
      <c r="F359" s="17" t="s">
        <v>629</v>
      </c>
      <c r="G359" s="11">
        <v>30</v>
      </c>
      <c r="H359" s="7">
        <v>0</v>
      </c>
      <c r="I359" s="21">
        <f t="shared" si="8"/>
        <v>157878.54999999999</v>
      </c>
      <c r="J359" s="23">
        <v>0</v>
      </c>
      <c r="K359" s="24">
        <v>0</v>
      </c>
      <c r="L359" s="21">
        <f t="shared" si="9"/>
        <v>-135.57</v>
      </c>
    </row>
    <row r="360" spans="1:12">
      <c r="A360" s="9">
        <v>42649</v>
      </c>
      <c r="B360" s="8" t="s">
        <v>610</v>
      </c>
      <c r="C360" s="8" t="s">
        <v>17</v>
      </c>
      <c r="D360" s="17" t="s">
        <v>628</v>
      </c>
      <c r="E360" s="17" t="s">
        <v>181</v>
      </c>
      <c r="F360" s="17" t="s">
        <v>629</v>
      </c>
      <c r="G360" s="11">
        <v>40</v>
      </c>
      <c r="H360" s="7">
        <v>0</v>
      </c>
      <c r="I360" s="21">
        <f t="shared" si="8"/>
        <v>157838.54999999999</v>
      </c>
      <c r="J360" s="23">
        <v>0</v>
      </c>
      <c r="K360" s="24">
        <v>0</v>
      </c>
      <c r="L360" s="21">
        <f t="shared" si="9"/>
        <v>-135.57</v>
      </c>
    </row>
    <row r="361" spans="1:12">
      <c r="A361" s="9">
        <v>42649</v>
      </c>
      <c r="B361" s="8" t="s">
        <v>611</v>
      </c>
      <c r="C361" s="8" t="s">
        <v>17</v>
      </c>
      <c r="D361" s="17" t="s">
        <v>62</v>
      </c>
      <c r="E361" s="17" t="s">
        <v>63</v>
      </c>
      <c r="F361" s="17" t="s">
        <v>630</v>
      </c>
      <c r="G361" s="11">
        <v>300</v>
      </c>
      <c r="H361" s="7">
        <v>0</v>
      </c>
      <c r="I361" s="21">
        <f t="shared" si="8"/>
        <v>157538.54999999999</v>
      </c>
      <c r="J361" s="23">
        <v>0</v>
      </c>
      <c r="K361" s="24">
        <v>0</v>
      </c>
      <c r="L361" s="21">
        <f t="shared" si="9"/>
        <v>-135.57</v>
      </c>
    </row>
    <row r="362" spans="1:12">
      <c r="A362" s="9">
        <v>42649</v>
      </c>
      <c r="B362" s="8" t="s">
        <v>612</v>
      </c>
      <c r="C362" s="8" t="s">
        <v>17</v>
      </c>
      <c r="D362" s="17" t="s">
        <v>62</v>
      </c>
      <c r="E362" s="17" t="s">
        <v>63</v>
      </c>
      <c r="F362" s="17" t="s">
        <v>631</v>
      </c>
      <c r="G362" s="11">
        <v>400</v>
      </c>
      <c r="H362" s="7">
        <v>0</v>
      </c>
      <c r="I362" s="21">
        <f t="shared" si="8"/>
        <v>157138.54999999999</v>
      </c>
      <c r="J362" s="23">
        <v>0</v>
      </c>
      <c r="K362" s="24">
        <v>0</v>
      </c>
      <c r="L362" s="21">
        <f t="shared" si="9"/>
        <v>-135.57</v>
      </c>
    </row>
    <row r="363" spans="1:12">
      <c r="A363" s="9">
        <v>42649</v>
      </c>
      <c r="B363" s="8" t="s">
        <v>42</v>
      </c>
      <c r="C363" s="8" t="s">
        <v>20</v>
      </c>
      <c r="D363" s="17" t="s">
        <v>43</v>
      </c>
      <c r="E363" s="17" t="s">
        <v>13</v>
      </c>
      <c r="F363" s="17" t="s">
        <v>14</v>
      </c>
      <c r="G363" s="11">
        <v>0</v>
      </c>
      <c r="H363" s="7">
        <v>0</v>
      </c>
      <c r="I363" s="21">
        <f t="shared" si="8"/>
        <v>157138.54999999999</v>
      </c>
      <c r="J363" s="23">
        <v>36.67</v>
      </c>
      <c r="K363" s="24">
        <v>0</v>
      </c>
      <c r="L363" s="21">
        <f t="shared" si="9"/>
        <v>-172.24</v>
      </c>
    </row>
    <row r="364" spans="1:12">
      <c r="A364" s="9">
        <v>42654</v>
      </c>
      <c r="B364" s="8" t="s">
        <v>21</v>
      </c>
      <c r="C364" s="8" t="s">
        <v>17</v>
      </c>
      <c r="D364" s="8" t="s">
        <v>22</v>
      </c>
      <c r="E364" s="8" t="s">
        <v>23</v>
      </c>
      <c r="F364" s="8" t="s">
        <v>14</v>
      </c>
      <c r="G364" s="11">
        <v>56.68</v>
      </c>
      <c r="H364" s="7">
        <v>0</v>
      </c>
      <c r="I364" s="21">
        <f t="shared" si="8"/>
        <v>157081.87</v>
      </c>
      <c r="J364" s="23">
        <v>0</v>
      </c>
      <c r="K364" s="24">
        <v>0</v>
      </c>
      <c r="L364" s="21">
        <f t="shared" si="9"/>
        <v>-172.24</v>
      </c>
    </row>
    <row r="365" spans="1:12">
      <c r="A365" s="9">
        <v>42654</v>
      </c>
      <c r="B365" s="8" t="s">
        <v>613</v>
      </c>
      <c r="C365" s="8" t="s">
        <v>17</v>
      </c>
      <c r="D365" s="17" t="s">
        <v>62</v>
      </c>
      <c r="E365" s="17" t="s">
        <v>63</v>
      </c>
      <c r="F365" s="17" t="s">
        <v>632</v>
      </c>
      <c r="G365" s="11">
        <v>480</v>
      </c>
      <c r="H365" s="7">
        <v>0</v>
      </c>
      <c r="I365" s="21">
        <f t="shared" si="8"/>
        <v>156601.87</v>
      </c>
      <c r="J365" s="23">
        <v>0</v>
      </c>
      <c r="K365" s="24">
        <v>0</v>
      </c>
      <c r="L365" s="21">
        <f t="shared" si="9"/>
        <v>-172.24</v>
      </c>
    </row>
    <row r="366" spans="1:12">
      <c r="A366" s="9">
        <v>42654</v>
      </c>
      <c r="B366" s="8" t="s">
        <v>614</v>
      </c>
      <c r="C366" s="8" t="s">
        <v>17</v>
      </c>
      <c r="D366" s="17" t="s">
        <v>62</v>
      </c>
      <c r="E366" s="17" t="s">
        <v>63</v>
      </c>
      <c r="F366" s="17" t="s">
        <v>633</v>
      </c>
      <c r="G366" s="176">
        <v>480</v>
      </c>
      <c r="H366" s="7">
        <v>0</v>
      </c>
      <c r="I366" s="21">
        <f t="shared" si="8"/>
        <v>156121.87</v>
      </c>
      <c r="J366" s="23">
        <v>0</v>
      </c>
      <c r="K366" s="24">
        <v>0</v>
      </c>
      <c r="L366" s="21">
        <f t="shared" si="9"/>
        <v>-172.24</v>
      </c>
    </row>
    <row r="367" spans="1:12">
      <c r="A367" s="9">
        <v>42655</v>
      </c>
      <c r="B367" s="8" t="s">
        <v>615</v>
      </c>
      <c r="C367" s="8" t="s">
        <v>17</v>
      </c>
      <c r="D367" s="17" t="s">
        <v>442</v>
      </c>
      <c r="E367" s="17" t="s">
        <v>77</v>
      </c>
      <c r="F367" s="17" t="s">
        <v>635</v>
      </c>
      <c r="G367" s="11">
        <v>120</v>
      </c>
      <c r="H367" s="7">
        <v>0</v>
      </c>
      <c r="I367" s="21">
        <f t="shared" si="8"/>
        <v>156001.87</v>
      </c>
      <c r="J367" s="23">
        <v>0</v>
      </c>
      <c r="K367" s="24">
        <v>0</v>
      </c>
      <c r="L367" s="21">
        <f t="shared" si="9"/>
        <v>-172.24</v>
      </c>
    </row>
    <row r="368" spans="1:12">
      <c r="A368" s="9">
        <v>42655</v>
      </c>
      <c r="B368" s="8" t="s">
        <v>615</v>
      </c>
      <c r="C368" s="8" t="s">
        <v>17</v>
      </c>
      <c r="D368" s="17" t="s">
        <v>634</v>
      </c>
      <c r="E368" s="17" t="s">
        <v>51</v>
      </c>
      <c r="F368" s="17" t="s">
        <v>635</v>
      </c>
      <c r="G368" s="11">
        <v>40</v>
      </c>
      <c r="H368" s="7">
        <v>0</v>
      </c>
      <c r="I368" s="21">
        <f t="shared" si="8"/>
        <v>155961.87</v>
      </c>
      <c r="J368" s="23">
        <v>0</v>
      </c>
      <c r="K368" s="24">
        <v>0</v>
      </c>
      <c r="L368" s="21">
        <f t="shared" si="9"/>
        <v>-172.24</v>
      </c>
    </row>
    <row r="369" spans="1:12">
      <c r="A369" s="9">
        <v>42656</v>
      </c>
      <c r="B369" s="8" t="s">
        <v>28</v>
      </c>
      <c r="C369" s="8" t="s">
        <v>17</v>
      </c>
      <c r="D369" s="8" t="s">
        <v>29</v>
      </c>
      <c r="E369" s="8" t="s">
        <v>30</v>
      </c>
      <c r="F369" s="17" t="s">
        <v>657</v>
      </c>
      <c r="G369" s="11">
        <v>57.49</v>
      </c>
      <c r="H369" s="7">
        <v>0</v>
      </c>
      <c r="I369" s="21">
        <f t="shared" si="8"/>
        <v>155904.38</v>
      </c>
      <c r="J369" s="23">
        <v>0</v>
      </c>
      <c r="K369" s="24">
        <v>0</v>
      </c>
      <c r="L369" s="21">
        <f t="shared" si="9"/>
        <v>-172.24</v>
      </c>
    </row>
    <row r="370" spans="1:12">
      <c r="A370" s="9">
        <v>42656</v>
      </c>
      <c r="B370" s="8" t="s">
        <v>616</v>
      </c>
      <c r="C370" s="8" t="s">
        <v>17</v>
      </c>
      <c r="D370" s="17" t="s">
        <v>62</v>
      </c>
      <c r="E370" s="17" t="s">
        <v>63</v>
      </c>
      <c r="F370" s="17" t="s">
        <v>636</v>
      </c>
      <c r="G370" s="11">
        <v>650</v>
      </c>
      <c r="H370" s="7">
        <v>0</v>
      </c>
      <c r="I370" s="21">
        <f t="shared" si="8"/>
        <v>155254.38</v>
      </c>
      <c r="J370" s="23">
        <v>0</v>
      </c>
      <c r="K370" s="24">
        <v>0</v>
      </c>
      <c r="L370" s="21">
        <f t="shared" si="9"/>
        <v>-172.24</v>
      </c>
    </row>
    <row r="371" spans="1:12">
      <c r="A371" s="9">
        <v>42657</v>
      </c>
      <c r="B371" s="8" t="s">
        <v>617</v>
      </c>
      <c r="C371" s="8" t="s">
        <v>17</v>
      </c>
      <c r="D371" s="17" t="s">
        <v>638</v>
      </c>
      <c r="E371" s="17" t="s">
        <v>640</v>
      </c>
      <c r="F371" s="17" t="s">
        <v>639</v>
      </c>
      <c r="G371" s="11">
        <v>1057.74</v>
      </c>
      <c r="H371" s="7">
        <v>0</v>
      </c>
      <c r="I371" s="21">
        <f t="shared" si="8"/>
        <v>154196.64000000001</v>
      </c>
      <c r="J371" s="23">
        <v>0</v>
      </c>
      <c r="K371" s="24">
        <v>0</v>
      </c>
      <c r="L371" s="21">
        <f t="shared" si="9"/>
        <v>-172.24</v>
      </c>
    </row>
    <row r="372" spans="1:12">
      <c r="A372" s="9">
        <v>42661</v>
      </c>
      <c r="B372" s="8" t="s">
        <v>618</v>
      </c>
      <c r="C372" s="8" t="s">
        <v>17</v>
      </c>
      <c r="D372" s="17" t="s">
        <v>59</v>
      </c>
      <c r="E372" s="17" t="s">
        <v>60</v>
      </c>
      <c r="F372" s="17" t="s">
        <v>637</v>
      </c>
      <c r="G372" s="11">
        <v>216.93</v>
      </c>
      <c r="H372" s="7">
        <v>0</v>
      </c>
      <c r="I372" s="21">
        <f t="shared" si="8"/>
        <v>153979.71000000002</v>
      </c>
      <c r="J372" s="23">
        <v>0</v>
      </c>
      <c r="K372" s="24">
        <v>0</v>
      </c>
      <c r="L372" s="21">
        <f t="shared" ref="L372:L438" si="10">L371-J372+K372</f>
        <v>-172.24</v>
      </c>
    </row>
    <row r="373" spans="1:12">
      <c r="A373" s="9">
        <v>42662</v>
      </c>
      <c r="B373" s="8" t="s">
        <v>644</v>
      </c>
      <c r="C373" s="8" t="s">
        <v>20</v>
      </c>
      <c r="D373" s="17" t="s">
        <v>645</v>
      </c>
      <c r="E373" s="17" t="s">
        <v>13</v>
      </c>
      <c r="F373" s="17" t="s">
        <v>647</v>
      </c>
      <c r="G373" s="11">
        <v>0</v>
      </c>
      <c r="H373" s="7">
        <v>0</v>
      </c>
      <c r="I373" s="21">
        <f t="shared" ref="I373:I439" si="11">I372-G373+H373</f>
        <v>153979.71000000002</v>
      </c>
      <c r="J373" s="23">
        <v>17</v>
      </c>
      <c r="K373" s="24">
        <v>0</v>
      </c>
      <c r="L373" s="21">
        <f t="shared" si="10"/>
        <v>-189.24</v>
      </c>
    </row>
    <row r="374" spans="1:12">
      <c r="A374" s="9">
        <v>42663</v>
      </c>
      <c r="B374" s="8" t="s">
        <v>619</v>
      </c>
      <c r="C374" s="8" t="s">
        <v>17</v>
      </c>
      <c r="D374" s="8" t="s">
        <v>18</v>
      </c>
      <c r="E374" s="8" t="s">
        <v>19</v>
      </c>
      <c r="F374" s="8" t="s">
        <v>14</v>
      </c>
      <c r="G374" s="11">
        <v>172.24</v>
      </c>
      <c r="H374" s="7">
        <v>0</v>
      </c>
      <c r="I374" s="21">
        <f t="shared" si="11"/>
        <v>153807.47000000003</v>
      </c>
      <c r="J374" s="23">
        <v>0</v>
      </c>
      <c r="K374" s="24">
        <v>172.24</v>
      </c>
      <c r="L374" s="21">
        <f t="shared" si="10"/>
        <v>-17</v>
      </c>
    </row>
    <row r="375" spans="1:12">
      <c r="A375" s="9">
        <v>42663</v>
      </c>
      <c r="B375" s="8" t="s">
        <v>28</v>
      </c>
      <c r="C375" s="8" t="s">
        <v>17</v>
      </c>
      <c r="D375" s="8" t="s">
        <v>29</v>
      </c>
      <c r="E375" s="8" t="s">
        <v>30</v>
      </c>
      <c r="F375" s="17" t="s">
        <v>659</v>
      </c>
      <c r="G375" s="11">
        <v>649.48</v>
      </c>
      <c r="H375" s="7">
        <v>0</v>
      </c>
      <c r="I375" s="21">
        <f t="shared" si="11"/>
        <v>153157.99000000002</v>
      </c>
      <c r="J375" s="23">
        <v>0</v>
      </c>
      <c r="K375" s="24">
        <v>0</v>
      </c>
      <c r="L375" s="21">
        <f t="shared" si="10"/>
        <v>-17</v>
      </c>
    </row>
    <row r="376" spans="1:12">
      <c r="A376" s="9">
        <v>42663</v>
      </c>
      <c r="B376" s="8" t="s">
        <v>28</v>
      </c>
      <c r="C376" s="8" t="s">
        <v>17</v>
      </c>
      <c r="D376" s="8" t="s">
        <v>92</v>
      </c>
      <c r="E376" s="8" t="s">
        <v>93</v>
      </c>
      <c r="F376" s="17" t="s">
        <v>659</v>
      </c>
      <c r="G376" s="11">
        <v>239.7</v>
      </c>
      <c r="H376" s="7">
        <v>0</v>
      </c>
      <c r="I376" s="21">
        <f t="shared" si="11"/>
        <v>152918.29</v>
      </c>
      <c r="J376" s="23">
        <v>0</v>
      </c>
      <c r="K376" s="24">
        <v>0</v>
      </c>
      <c r="L376" s="21">
        <f t="shared" si="10"/>
        <v>-17</v>
      </c>
    </row>
    <row r="377" spans="1:12">
      <c r="A377" s="9">
        <v>42663</v>
      </c>
      <c r="B377" s="8" t="s">
        <v>28</v>
      </c>
      <c r="C377" s="8" t="s">
        <v>17</v>
      </c>
      <c r="D377" s="8" t="s">
        <v>89</v>
      </c>
      <c r="E377" s="8" t="s">
        <v>90</v>
      </c>
      <c r="F377" s="17" t="s">
        <v>659</v>
      </c>
      <c r="G377" s="11">
        <v>3313.91</v>
      </c>
      <c r="H377" s="7">
        <v>0</v>
      </c>
      <c r="I377" s="21">
        <f t="shared" si="11"/>
        <v>149604.38</v>
      </c>
      <c r="J377" s="23">
        <v>0</v>
      </c>
      <c r="K377" s="24">
        <v>0</v>
      </c>
      <c r="L377" s="21">
        <f t="shared" si="10"/>
        <v>-17</v>
      </c>
    </row>
    <row r="378" spans="1:12">
      <c r="A378" s="9">
        <v>42663</v>
      </c>
      <c r="B378" s="8" t="s">
        <v>28</v>
      </c>
      <c r="C378" s="8" t="s">
        <v>17</v>
      </c>
      <c r="D378" s="8" t="s">
        <v>524</v>
      </c>
      <c r="E378" s="8" t="s">
        <v>523</v>
      </c>
      <c r="F378" s="17" t="s">
        <v>659</v>
      </c>
      <c r="G378" s="11">
        <v>60</v>
      </c>
      <c r="H378" s="7">
        <v>0</v>
      </c>
      <c r="I378" s="21">
        <f t="shared" si="11"/>
        <v>149544.38</v>
      </c>
      <c r="J378" s="23">
        <v>0</v>
      </c>
      <c r="K378" s="24">
        <v>0</v>
      </c>
      <c r="L378" s="21">
        <f t="shared" si="10"/>
        <v>-17</v>
      </c>
    </row>
    <row r="379" spans="1:12">
      <c r="A379" s="9">
        <v>42663</v>
      </c>
      <c r="B379" s="8" t="s">
        <v>28</v>
      </c>
      <c r="C379" s="8" t="s">
        <v>17</v>
      </c>
      <c r="D379" s="8" t="s">
        <v>525</v>
      </c>
      <c r="E379" s="8" t="s">
        <v>526</v>
      </c>
      <c r="F379" s="17" t="s">
        <v>659</v>
      </c>
      <c r="G379" s="11">
        <v>40</v>
      </c>
      <c r="H379" s="7">
        <v>0</v>
      </c>
      <c r="I379" s="21">
        <f t="shared" si="11"/>
        <v>149504.38</v>
      </c>
      <c r="J379" s="23">
        <v>0</v>
      </c>
      <c r="K379" s="24">
        <v>0</v>
      </c>
      <c r="L379" s="21">
        <f t="shared" si="10"/>
        <v>-17</v>
      </c>
    </row>
    <row r="380" spans="1:12">
      <c r="A380" s="9">
        <v>42667</v>
      </c>
      <c r="B380" s="8" t="s">
        <v>28</v>
      </c>
      <c r="C380" s="8" t="s">
        <v>17</v>
      </c>
      <c r="D380" s="8" t="s">
        <v>29</v>
      </c>
      <c r="E380" s="8" t="s">
        <v>30</v>
      </c>
      <c r="F380" s="17" t="s">
        <v>660</v>
      </c>
      <c r="G380" s="11">
        <v>57.49</v>
      </c>
      <c r="H380" s="7">
        <v>0</v>
      </c>
      <c r="I380" s="21">
        <f t="shared" si="11"/>
        <v>149446.89000000001</v>
      </c>
      <c r="J380" s="23">
        <v>0</v>
      </c>
      <c r="K380" s="24">
        <v>0</v>
      </c>
      <c r="L380" s="21">
        <f t="shared" si="10"/>
        <v>-17</v>
      </c>
    </row>
    <row r="381" spans="1:12">
      <c r="A381" s="9">
        <v>42667</v>
      </c>
      <c r="B381" s="8" t="s">
        <v>641</v>
      </c>
      <c r="C381" s="8" t="s">
        <v>17</v>
      </c>
      <c r="D381" s="17" t="s">
        <v>62</v>
      </c>
      <c r="E381" s="17" t="s">
        <v>63</v>
      </c>
      <c r="F381" s="17" t="s">
        <v>646</v>
      </c>
      <c r="G381" s="11">
        <v>70</v>
      </c>
      <c r="H381" s="7">
        <v>0</v>
      </c>
      <c r="I381" s="21">
        <f t="shared" si="11"/>
        <v>149376.89000000001</v>
      </c>
      <c r="J381" s="23">
        <v>0</v>
      </c>
      <c r="K381" s="24">
        <v>0</v>
      </c>
      <c r="L381" s="21">
        <f t="shared" si="10"/>
        <v>-17</v>
      </c>
    </row>
    <row r="382" spans="1:12">
      <c r="A382" s="9">
        <v>42667</v>
      </c>
      <c r="B382" s="8" t="s">
        <v>585</v>
      </c>
      <c r="C382" s="8" t="s">
        <v>20</v>
      </c>
      <c r="D382" s="17" t="s">
        <v>353</v>
      </c>
      <c r="E382" s="17" t="s">
        <v>157</v>
      </c>
      <c r="F382" s="17" t="s">
        <v>648</v>
      </c>
      <c r="G382" s="11">
        <v>0</v>
      </c>
      <c r="H382" s="7">
        <v>0</v>
      </c>
      <c r="I382" s="21">
        <f t="shared" si="11"/>
        <v>149376.89000000001</v>
      </c>
      <c r="J382" s="23">
        <v>88.85</v>
      </c>
      <c r="K382" s="24">
        <v>0</v>
      </c>
      <c r="L382" s="21">
        <f t="shared" si="10"/>
        <v>-105.85</v>
      </c>
    </row>
    <row r="383" spans="1:12">
      <c r="A383" s="9">
        <v>42668</v>
      </c>
      <c r="B383" s="8" t="s">
        <v>102</v>
      </c>
      <c r="C383" s="8" t="s">
        <v>17</v>
      </c>
      <c r="D383" s="8" t="s">
        <v>642</v>
      </c>
      <c r="E383" s="8" t="s">
        <v>103</v>
      </c>
      <c r="F383" s="8" t="s">
        <v>14</v>
      </c>
      <c r="G383" s="11">
        <v>0</v>
      </c>
      <c r="H383" s="7">
        <v>21757.64</v>
      </c>
      <c r="I383" s="21">
        <f t="shared" si="11"/>
        <v>171134.53000000003</v>
      </c>
      <c r="J383" s="23">
        <v>0</v>
      </c>
      <c r="K383" s="24">
        <v>0</v>
      </c>
      <c r="L383" s="21">
        <f t="shared" si="10"/>
        <v>-105.85</v>
      </c>
    </row>
    <row r="384" spans="1:12">
      <c r="A384" s="9">
        <v>42668</v>
      </c>
      <c r="B384" s="8" t="s">
        <v>72</v>
      </c>
      <c r="C384" s="8" t="s">
        <v>20</v>
      </c>
      <c r="D384" s="8" t="s">
        <v>74</v>
      </c>
      <c r="E384" s="8" t="s">
        <v>13</v>
      </c>
      <c r="F384" s="8" t="s">
        <v>14</v>
      </c>
      <c r="G384" s="11">
        <v>0</v>
      </c>
      <c r="H384" s="7">
        <v>0</v>
      </c>
      <c r="I384" s="21">
        <f t="shared" si="11"/>
        <v>171134.53000000003</v>
      </c>
      <c r="J384" s="23">
        <v>112.06</v>
      </c>
      <c r="K384" s="24">
        <v>0</v>
      </c>
      <c r="L384" s="21">
        <f t="shared" si="10"/>
        <v>-217.91</v>
      </c>
    </row>
    <row r="385" spans="1:12">
      <c r="A385" s="9">
        <v>42669</v>
      </c>
      <c r="B385" s="8" t="s">
        <v>73</v>
      </c>
      <c r="C385" s="8" t="s">
        <v>20</v>
      </c>
      <c r="D385" s="8" t="s">
        <v>74</v>
      </c>
      <c r="E385" s="8" t="s">
        <v>13</v>
      </c>
      <c r="F385" s="8" t="s">
        <v>14</v>
      </c>
      <c r="G385" s="11">
        <v>0</v>
      </c>
      <c r="H385" s="7">
        <v>0</v>
      </c>
      <c r="I385" s="21">
        <f t="shared" si="11"/>
        <v>171134.53000000003</v>
      </c>
      <c r="J385" s="23">
        <v>60.55</v>
      </c>
      <c r="K385" s="24">
        <v>0</v>
      </c>
      <c r="L385" s="21">
        <f t="shared" si="10"/>
        <v>-278.45999999999998</v>
      </c>
    </row>
    <row r="386" spans="1:12">
      <c r="A386" s="9">
        <v>42669</v>
      </c>
      <c r="B386" s="8" t="s">
        <v>73</v>
      </c>
      <c r="C386" s="8" t="s">
        <v>20</v>
      </c>
      <c r="D386" s="8" t="s">
        <v>74</v>
      </c>
      <c r="E386" s="8" t="s">
        <v>13</v>
      </c>
      <c r="F386" s="8" t="s">
        <v>14</v>
      </c>
      <c r="G386" s="11">
        <v>0</v>
      </c>
      <c r="H386" s="7">
        <v>0</v>
      </c>
      <c r="I386" s="21">
        <f t="shared" si="11"/>
        <v>171134.53000000003</v>
      </c>
      <c r="J386" s="23">
        <v>70.13</v>
      </c>
      <c r="K386" s="24">
        <v>0</v>
      </c>
      <c r="L386" s="21">
        <f t="shared" si="10"/>
        <v>-348.59</v>
      </c>
    </row>
    <row r="387" spans="1:12">
      <c r="A387" s="9">
        <v>42669</v>
      </c>
      <c r="B387" s="8" t="s">
        <v>651</v>
      </c>
      <c r="C387" s="8" t="s">
        <v>20</v>
      </c>
      <c r="D387" s="17" t="s">
        <v>655</v>
      </c>
      <c r="E387" s="17" t="s">
        <v>187</v>
      </c>
      <c r="F387" s="17" t="s">
        <v>656</v>
      </c>
      <c r="G387" s="11">
        <v>0</v>
      </c>
      <c r="H387" s="7">
        <v>0</v>
      </c>
      <c r="I387" s="21">
        <f t="shared" si="11"/>
        <v>171134.53000000003</v>
      </c>
      <c r="J387" s="23">
        <v>52.8</v>
      </c>
      <c r="K387" s="24">
        <v>0</v>
      </c>
      <c r="L387" s="21">
        <f t="shared" si="10"/>
        <v>-401.39</v>
      </c>
    </row>
    <row r="388" spans="1:12">
      <c r="A388" s="9">
        <v>42670</v>
      </c>
      <c r="B388" s="8" t="s">
        <v>643</v>
      </c>
      <c r="C388" s="8" t="s">
        <v>17</v>
      </c>
      <c r="D388" s="8" t="s">
        <v>18</v>
      </c>
      <c r="E388" s="8" t="s">
        <v>19</v>
      </c>
      <c r="F388" s="8" t="s">
        <v>14</v>
      </c>
      <c r="G388" s="11">
        <v>217.91</v>
      </c>
      <c r="H388" s="7">
        <v>0</v>
      </c>
      <c r="I388" s="21">
        <f t="shared" si="11"/>
        <v>170916.62000000002</v>
      </c>
      <c r="J388" s="23">
        <v>0</v>
      </c>
      <c r="K388" s="24">
        <v>217.91</v>
      </c>
      <c r="L388" s="21">
        <f t="shared" si="10"/>
        <v>-183.48</v>
      </c>
    </row>
    <row r="389" spans="1:12">
      <c r="A389" s="9">
        <v>42674</v>
      </c>
      <c r="B389" s="8" t="s">
        <v>101</v>
      </c>
      <c r="C389" s="8" t="s">
        <v>17</v>
      </c>
      <c r="D389" s="8" t="s">
        <v>71</v>
      </c>
      <c r="E389" s="8" t="s">
        <v>71</v>
      </c>
      <c r="F389" s="8" t="s">
        <v>14</v>
      </c>
      <c r="G389" s="11">
        <v>0</v>
      </c>
      <c r="H389" s="7">
        <v>160.24</v>
      </c>
      <c r="I389" s="21">
        <f t="shared" si="11"/>
        <v>171076.86000000002</v>
      </c>
      <c r="J389" s="23">
        <v>0</v>
      </c>
      <c r="K389" s="24">
        <v>0</v>
      </c>
      <c r="L389" s="21">
        <f t="shared" si="10"/>
        <v>-183.48</v>
      </c>
    </row>
    <row r="390" spans="1:12">
      <c r="A390" s="9">
        <v>42674</v>
      </c>
      <c r="B390" s="8" t="s">
        <v>652</v>
      </c>
      <c r="C390" s="8" t="s">
        <v>20</v>
      </c>
      <c r="D390" s="17" t="s">
        <v>677</v>
      </c>
      <c r="E390" s="17" t="s">
        <v>696</v>
      </c>
      <c r="F390" s="17" t="s">
        <v>689</v>
      </c>
      <c r="G390" s="11">
        <v>0</v>
      </c>
      <c r="H390" s="7">
        <v>0</v>
      </c>
      <c r="I390" s="21">
        <f t="shared" si="11"/>
        <v>171076.86000000002</v>
      </c>
      <c r="J390" s="23">
        <v>5.46</v>
      </c>
      <c r="K390" s="24">
        <v>0</v>
      </c>
      <c r="L390" s="21">
        <f t="shared" si="10"/>
        <v>-188.94</v>
      </c>
    </row>
    <row r="391" spans="1:12">
      <c r="A391" s="9">
        <v>42675</v>
      </c>
      <c r="B391" s="8" t="s">
        <v>11</v>
      </c>
      <c r="C391" s="8" t="s">
        <v>20</v>
      </c>
      <c r="D391" s="17" t="s">
        <v>12</v>
      </c>
      <c r="E391" s="17" t="s">
        <v>13</v>
      </c>
      <c r="F391" s="17" t="s">
        <v>14</v>
      </c>
      <c r="G391" s="11">
        <v>0</v>
      </c>
      <c r="H391" s="7">
        <v>0</v>
      </c>
      <c r="I391" s="21">
        <f t="shared" si="11"/>
        <v>171076.86000000002</v>
      </c>
      <c r="J391" s="23">
        <v>70</v>
      </c>
      <c r="K391" s="24">
        <v>0</v>
      </c>
      <c r="L391" s="21">
        <f t="shared" si="10"/>
        <v>-258.94</v>
      </c>
    </row>
    <row r="392" spans="1:12">
      <c r="A392" s="9">
        <v>42675</v>
      </c>
      <c r="B392" s="8" t="s">
        <v>592</v>
      </c>
      <c r="C392" s="8" t="s">
        <v>20</v>
      </c>
      <c r="D392" s="17" t="s">
        <v>677</v>
      </c>
      <c r="E392" s="17" t="s">
        <v>696</v>
      </c>
      <c r="F392" s="17" t="s">
        <v>690</v>
      </c>
      <c r="G392" s="11">
        <v>0</v>
      </c>
      <c r="H392" s="7">
        <v>0</v>
      </c>
      <c r="I392" s="21">
        <f t="shared" si="11"/>
        <v>171076.86000000002</v>
      </c>
      <c r="J392" s="23">
        <v>33.25</v>
      </c>
      <c r="K392" s="24">
        <v>0</v>
      </c>
      <c r="L392" s="21">
        <f t="shared" si="10"/>
        <v>-292.19</v>
      </c>
    </row>
    <row r="393" spans="1:12">
      <c r="A393" s="9">
        <v>42676</v>
      </c>
      <c r="B393" s="8" t="s">
        <v>649</v>
      </c>
      <c r="C393" s="8" t="s">
        <v>17</v>
      </c>
      <c r="D393" s="17" t="s">
        <v>107</v>
      </c>
      <c r="E393" s="17" t="s">
        <v>108</v>
      </c>
      <c r="F393" s="17" t="s">
        <v>654</v>
      </c>
      <c r="G393" s="11">
        <v>84.36</v>
      </c>
      <c r="H393" s="7">
        <v>0</v>
      </c>
      <c r="I393" s="21">
        <f t="shared" si="11"/>
        <v>170992.50000000003</v>
      </c>
      <c r="J393" s="23">
        <v>0</v>
      </c>
      <c r="K393" s="24">
        <v>0</v>
      </c>
      <c r="L393" s="21">
        <f t="shared" si="10"/>
        <v>-292.19</v>
      </c>
    </row>
    <row r="394" spans="1:12">
      <c r="A394" s="9">
        <v>42676</v>
      </c>
      <c r="B394" s="8" t="s">
        <v>653</v>
      </c>
      <c r="C394" s="8" t="s">
        <v>20</v>
      </c>
      <c r="D394" s="17" t="s">
        <v>677</v>
      </c>
      <c r="E394" s="17" t="s">
        <v>696</v>
      </c>
      <c r="F394" s="17" t="s">
        <v>734</v>
      </c>
      <c r="G394" s="11">
        <v>0</v>
      </c>
      <c r="H394" s="7">
        <v>0</v>
      </c>
      <c r="I394" s="21">
        <f t="shared" si="11"/>
        <v>170992.50000000003</v>
      </c>
      <c r="J394" s="23">
        <v>38.83</v>
      </c>
      <c r="K394" s="24">
        <v>0</v>
      </c>
      <c r="L394" s="21">
        <f t="shared" si="10"/>
        <v>-331.02</v>
      </c>
    </row>
    <row r="395" spans="1:12">
      <c r="A395" s="9">
        <v>42677</v>
      </c>
      <c r="B395" s="8" t="s">
        <v>28</v>
      </c>
      <c r="C395" s="8" t="s">
        <v>17</v>
      </c>
      <c r="D395" s="8" t="s">
        <v>29</v>
      </c>
      <c r="E395" s="8" t="s">
        <v>30</v>
      </c>
      <c r="F395" s="17" t="s">
        <v>661</v>
      </c>
      <c r="G395" s="11">
        <v>586.33000000000004</v>
      </c>
      <c r="H395" s="7">
        <v>0</v>
      </c>
      <c r="I395" s="21">
        <f t="shared" si="11"/>
        <v>170406.17000000004</v>
      </c>
      <c r="J395" s="23">
        <v>0</v>
      </c>
      <c r="K395" s="24">
        <v>0</v>
      </c>
      <c r="L395" s="21">
        <f t="shared" si="10"/>
        <v>-331.02</v>
      </c>
    </row>
    <row r="396" spans="1:12">
      <c r="A396" s="9">
        <v>42677</v>
      </c>
      <c r="B396" s="8" t="s">
        <v>28</v>
      </c>
      <c r="C396" s="8" t="s">
        <v>17</v>
      </c>
      <c r="D396" s="8" t="s">
        <v>92</v>
      </c>
      <c r="E396" s="8" t="s">
        <v>93</v>
      </c>
      <c r="F396" s="17" t="s">
        <v>661</v>
      </c>
      <c r="G396" s="11">
        <v>602.34</v>
      </c>
      <c r="H396" s="7">
        <v>0</v>
      </c>
      <c r="I396" s="21">
        <f t="shared" si="11"/>
        <v>169803.83000000005</v>
      </c>
      <c r="J396" s="23">
        <v>0</v>
      </c>
      <c r="K396" s="24">
        <v>0</v>
      </c>
      <c r="L396" s="21">
        <f t="shared" si="10"/>
        <v>-331.02</v>
      </c>
    </row>
    <row r="397" spans="1:12">
      <c r="A397" s="9">
        <v>42677</v>
      </c>
      <c r="B397" s="8" t="s">
        <v>28</v>
      </c>
      <c r="C397" s="8" t="s">
        <v>17</v>
      </c>
      <c r="D397" s="8" t="s">
        <v>89</v>
      </c>
      <c r="E397" s="8" t="s">
        <v>90</v>
      </c>
      <c r="F397" s="17" t="s">
        <v>661</v>
      </c>
      <c r="G397" s="11">
        <v>3295.16</v>
      </c>
      <c r="H397" s="7">
        <v>0</v>
      </c>
      <c r="I397" s="21">
        <f t="shared" si="11"/>
        <v>166508.67000000004</v>
      </c>
      <c r="J397" s="23">
        <v>0</v>
      </c>
      <c r="K397" s="24">
        <v>0</v>
      </c>
      <c r="L397" s="21">
        <f t="shared" si="10"/>
        <v>-331.02</v>
      </c>
    </row>
    <row r="398" spans="1:12">
      <c r="A398" s="9">
        <v>42677</v>
      </c>
      <c r="B398" s="8" t="s">
        <v>28</v>
      </c>
      <c r="C398" s="8" t="s">
        <v>17</v>
      </c>
      <c r="D398" s="8" t="s">
        <v>524</v>
      </c>
      <c r="E398" s="8" t="s">
        <v>523</v>
      </c>
      <c r="F398" s="17" t="s">
        <v>661</v>
      </c>
      <c r="G398" s="11">
        <v>40</v>
      </c>
      <c r="H398" s="7">
        <v>0</v>
      </c>
      <c r="I398" s="21">
        <f t="shared" si="11"/>
        <v>166468.67000000004</v>
      </c>
      <c r="J398" s="23">
        <v>0</v>
      </c>
      <c r="K398" s="24">
        <v>0</v>
      </c>
      <c r="L398" s="21">
        <f t="shared" si="10"/>
        <v>-331.02</v>
      </c>
    </row>
    <row r="399" spans="1:12">
      <c r="A399" s="9">
        <v>42677</v>
      </c>
      <c r="B399" s="8" t="s">
        <v>28</v>
      </c>
      <c r="C399" s="8" t="s">
        <v>17</v>
      </c>
      <c r="D399" s="8" t="s">
        <v>525</v>
      </c>
      <c r="E399" s="8" t="s">
        <v>526</v>
      </c>
      <c r="F399" s="17" t="s">
        <v>661</v>
      </c>
      <c r="G399" s="11">
        <v>60</v>
      </c>
      <c r="H399" s="7">
        <v>0</v>
      </c>
      <c r="I399" s="21">
        <f t="shared" si="11"/>
        <v>166408.67000000004</v>
      </c>
      <c r="J399" s="23">
        <v>0</v>
      </c>
      <c r="K399" s="24">
        <v>0</v>
      </c>
      <c r="L399" s="21">
        <f t="shared" si="10"/>
        <v>-331.02</v>
      </c>
    </row>
    <row r="400" spans="1:12">
      <c r="A400" s="9">
        <v>42680</v>
      </c>
      <c r="B400" s="8" t="s">
        <v>42</v>
      </c>
      <c r="C400" s="8" t="s">
        <v>20</v>
      </c>
      <c r="D400" s="8" t="s">
        <v>43</v>
      </c>
      <c r="E400" s="8" t="s">
        <v>13</v>
      </c>
      <c r="F400" s="17" t="s">
        <v>14</v>
      </c>
      <c r="G400" s="11">
        <v>0</v>
      </c>
      <c r="H400" s="7">
        <v>0</v>
      </c>
      <c r="I400" s="21">
        <f t="shared" si="11"/>
        <v>166408.67000000004</v>
      </c>
      <c r="J400" s="23">
        <v>37.270000000000003</v>
      </c>
      <c r="K400" s="24">
        <v>0</v>
      </c>
      <c r="L400" s="21">
        <f t="shared" si="10"/>
        <v>-368.28999999999996</v>
      </c>
    </row>
    <row r="401" spans="1:12">
      <c r="A401" s="9">
        <v>42681</v>
      </c>
      <c r="B401" s="8" t="s">
        <v>28</v>
      </c>
      <c r="C401" s="8" t="s">
        <v>17</v>
      </c>
      <c r="D401" s="8" t="s">
        <v>29</v>
      </c>
      <c r="E401" s="8" t="s">
        <v>30</v>
      </c>
      <c r="F401" s="17" t="s">
        <v>662</v>
      </c>
      <c r="G401" s="11">
        <v>57.49</v>
      </c>
      <c r="H401" s="7">
        <v>0</v>
      </c>
      <c r="I401" s="21">
        <f t="shared" si="11"/>
        <v>166351.18000000005</v>
      </c>
      <c r="J401" s="23">
        <v>0</v>
      </c>
      <c r="K401" s="24">
        <v>0</v>
      </c>
      <c r="L401" s="21">
        <f t="shared" si="10"/>
        <v>-368.28999999999996</v>
      </c>
    </row>
    <row r="402" spans="1:12">
      <c r="A402" s="9">
        <v>42681</v>
      </c>
      <c r="B402" s="8" t="s">
        <v>46</v>
      </c>
      <c r="C402" s="8" t="s">
        <v>20</v>
      </c>
      <c r="D402" s="17" t="s">
        <v>56</v>
      </c>
      <c r="E402" s="17" t="s">
        <v>57</v>
      </c>
      <c r="F402" s="17" t="s">
        <v>691</v>
      </c>
      <c r="G402" s="11">
        <v>0</v>
      </c>
      <c r="H402" s="7">
        <v>0</v>
      </c>
      <c r="I402" s="21">
        <f t="shared" si="11"/>
        <v>166351.18000000005</v>
      </c>
      <c r="J402" s="23">
        <v>118.27</v>
      </c>
      <c r="K402" s="24">
        <v>0</v>
      </c>
      <c r="L402" s="21">
        <f t="shared" si="10"/>
        <v>-486.55999999999995</v>
      </c>
    </row>
    <row r="403" spans="1:12">
      <c r="A403" s="9">
        <v>42682</v>
      </c>
      <c r="B403" s="8" t="s">
        <v>650</v>
      </c>
      <c r="C403" s="8" t="s">
        <v>17</v>
      </c>
      <c r="D403" s="8" t="s">
        <v>18</v>
      </c>
      <c r="E403" s="8" t="s">
        <v>19</v>
      </c>
      <c r="F403" s="8" t="s">
        <v>14</v>
      </c>
      <c r="G403" s="11">
        <v>368.29</v>
      </c>
      <c r="H403" s="7">
        <v>0</v>
      </c>
      <c r="I403" s="21">
        <f t="shared" si="11"/>
        <v>165982.89000000004</v>
      </c>
      <c r="J403" s="23">
        <v>0</v>
      </c>
      <c r="K403" s="24">
        <v>368.29</v>
      </c>
      <c r="L403" s="21">
        <f t="shared" si="10"/>
        <v>-118.26999999999992</v>
      </c>
    </row>
    <row r="404" spans="1:12">
      <c r="A404" s="9">
        <v>42682</v>
      </c>
      <c r="B404" s="8" t="s">
        <v>663</v>
      </c>
      <c r="C404" s="8" t="s">
        <v>17</v>
      </c>
      <c r="D404" s="17" t="s">
        <v>677</v>
      </c>
      <c r="E404" s="17" t="s">
        <v>696</v>
      </c>
      <c r="F404" s="17" t="s">
        <v>678</v>
      </c>
      <c r="G404" s="11">
        <v>147.47</v>
      </c>
      <c r="H404" s="7">
        <v>0</v>
      </c>
      <c r="I404" s="21">
        <f t="shared" si="11"/>
        <v>165835.42000000004</v>
      </c>
      <c r="J404" s="23">
        <v>0</v>
      </c>
      <c r="K404" s="24">
        <v>0</v>
      </c>
      <c r="L404" s="21">
        <f t="shared" si="10"/>
        <v>-118.26999999999992</v>
      </c>
    </row>
    <row r="405" spans="1:12">
      <c r="A405" s="9">
        <v>42683</v>
      </c>
      <c r="B405" s="8" t="s">
        <v>664</v>
      </c>
      <c r="C405" s="8" t="s">
        <v>17</v>
      </c>
      <c r="D405" s="17" t="s">
        <v>490</v>
      </c>
      <c r="E405" s="17" t="s">
        <v>454</v>
      </c>
      <c r="F405" s="17" t="s">
        <v>676</v>
      </c>
      <c r="G405" s="11">
        <v>150</v>
      </c>
      <c r="H405" s="7">
        <v>0</v>
      </c>
      <c r="I405" s="21">
        <f t="shared" si="11"/>
        <v>165685.42000000004</v>
      </c>
      <c r="J405" s="23">
        <v>0</v>
      </c>
      <c r="K405" s="24">
        <v>0</v>
      </c>
      <c r="L405" s="21">
        <f t="shared" si="10"/>
        <v>-118.26999999999992</v>
      </c>
    </row>
    <row r="406" spans="1:12">
      <c r="A406" s="9">
        <v>42684</v>
      </c>
      <c r="B406" s="8" t="s">
        <v>21</v>
      </c>
      <c r="C406" s="8" t="s">
        <v>17</v>
      </c>
      <c r="D406" s="8" t="s">
        <v>22</v>
      </c>
      <c r="E406" s="8" t="s">
        <v>23</v>
      </c>
      <c r="F406" s="8" t="s">
        <v>14</v>
      </c>
      <c r="G406" s="11">
        <v>56.68</v>
      </c>
      <c r="H406" s="7">
        <v>0</v>
      </c>
      <c r="I406" s="21">
        <f t="shared" si="11"/>
        <v>165628.74000000005</v>
      </c>
      <c r="J406" s="23">
        <v>0</v>
      </c>
      <c r="K406" s="24">
        <v>0</v>
      </c>
      <c r="L406" s="21">
        <f t="shared" si="10"/>
        <v>-118.26999999999992</v>
      </c>
    </row>
    <row r="407" spans="1:12">
      <c r="A407" s="9">
        <v>42684</v>
      </c>
      <c r="B407" s="8" t="s">
        <v>665</v>
      </c>
      <c r="C407" s="8" t="s">
        <v>17</v>
      </c>
      <c r="D407" s="17" t="s">
        <v>107</v>
      </c>
      <c r="E407" s="17" t="s">
        <v>108</v>
      </c>
      <c r="F407" s="17" t="s">
        <v>679</v>
      </c>
      <c r="G407" s="11">
        <v>74.86</v>
      </c>
      <c r="H407" s="7">
        <v>0</v>
      </c>
      <c r="I407" s="21">
        <f t="shared" si="11"/>
        <v>165553.88000000006</v>
      </c>
      <c r="J407" s="23">
        <v>0</v>
      </c>
      <c r="K407" s="24">
        <v>0</v>
      </c>
      <c r="L407" s="21">
        <f t="shared" si="10"/>
        <v>-118.26999999999992</v>
      </c>
    </row>
    <row r="408" spans="1:12">
      <c r="A408" s="9">
        <v>42688</v>
      </c>
      <c r="B408" s="8" t="s">
        <v>666</v>
      </c>
      <c r="C408" s="8" t="s">
        <v>17</v>
      </c>
      <c r="D408" s="17" t="s">
        <v>680</v>
      </c>
      <c r="E408" s="17" t="s">
        <v>77</v>
      </c>
      <c r="F408" s="17" t="s">
        <v>683</v>
      </c>
      <c r="G408" s="11">
        <v>200</v>
      </c>
      <c r="H408" s="7">
        <v>0</v>
      </c>
      <c r="I408" s="21">
        <f t="shared" si="11"/>
        <v>165353.88000000006</v>
      </c>
      <c r="J408" s="23">
        <v>0</v>
      </c>
      <c r="K408" s="24">
        <v>0</v>
      </c>
      <c r="L408" s="21">
        <f t="shared" si="10"/>
        <v>-118.26999999999992</v>
      </c>
    </row>
    <row r="409" spans="1:12">
      <c r="A409" s="9">
        <v>42688</v>
      </c>
      <c r="B409" s="8" t="s">
        <v>666</v>
      </c>
      <c r="C409" s="8" t="s">
        <v>17</v>
      </c>
      <c r="D409" s="17" t="s">
        <v>681</v>
      </c>
      <c r="E409" s="17" t="s">
        <v>682</v>
      </c>
      <c r="F409" s="17" t="s">
        <v>683</v>
      </c>
      <c r="G409" s="11">
        <v>40</v>
      </c>
      <c r="H409" s="7">
        <v>0</v>
      </c>
      <c r="I409" s="21">
        <f t="shared" si="11"/>
        <v>165313.88000000006</v>
      </c>
      <c r="K409" s="24">
        <v>0</v>
      </c>
      <c r="L409" s="21">
        <f t="shared" si="10"/>
        <v>-118.26999999999992</v>
      </c>
    </row>
    <row r="410" spans="1:12">
      <c r="A410" s="9">
        <v>42689</v>
      </c>
      <c r="B410" s="8" t="s">
        <v>102</v>
      </c>
      <c r="C410" s="8" t="s">
        <v>17</v>
      </c>
      <c r="D410" s="17" t="s">
        <v>692</v>
      </c>
      <c r="E410" s="17" t="s">
        <v>693</v>
      </c>
      <c r="F410" s="17" t="s">
        <v>14</v>
      </c>
      <c r="G410" s="11">
        <v>0</v>
      </c>
      <c r="H410" s="7">
        <v>6600</v>
      </c>
      <c r="I410" s="21">
        <f t="shared" si="11"/>
        <v>171913.88000000006</v>
      </c>
      <c r="J410" s="23">
        <v>0</v>
      </c>
      <c r="K410" s="24">
        <v>0</v>
      </c>
      <c r="L410" s="21">
        <f t="shared" si="10"/>
        <v>-118.26999999999992</v>
      </c>
    </row>
    <row r="411" spans="1:12">
      <c r="A411" s="9">
        <v>42690</v>
      </c>
      <c r="B411" s="8" t="s">
        <v>28</v>
      </c>
      <c r="C411" s="8" t="s">
        <v>17</v>
      </c>
      <c r="D411" s="8" t="s">
        <v>29</v>
      </c>
      <c r="E411" s="8" t="s">
        <v>30</v>
      </c>
      <c r="F411" s="17" t="s">
        <v>704</v>
      </c>
      <c r="G411" s="11">
        <v>620.85</v>
      </c>
      <c r="H411" s="7">
        <v>0</v>
      </c>
      <c r="I411" s="21">
        <f t="shared" si="11"/>
        <v>171293.03000000006</v>
      </c>
      <c r="J411" s="23">
        <v>0</v>
      </c>
      <c r="K411" s="24">
        <v>0</v>
      </c>
      <c r="L411" s="21">
        <f t="shared" si="10"/>
        <v>-118.26999999999992</v>
      </c>
    </row>
    <row r="412" spans="1:12">
      <c r="A412" s="9">
        <v>42690</v>
      </c>
      <c r="B412" s="8" t="s">
        <v>28</v>
      </c>
      <c r="C412" s="8" t="s">
        <v>17</v>
      </c>
      <c r="D412" s="8" t="s">
        <v>92</v>
      </c>
      <c r="E412" s="8" t="s">
        <v>93</v>
      </c>
      <c r="F412" s="17" t="s">
        <v>704</v>
      </c>
      <c r="G412" s="11">
        <v>399.59</v>
      </c>
      <c r="H412" s="7">
        <v>0</v>
      </c>
      <c r="I412" s="21">
        <f t="shared" si="11"/>
        <v>170893.44000000006</v>
      </c>
      <c r="J412" s="23">
        <v>0</v>
      </c>
      <c r="K412" s="24">
        <v>0</v>
      </c>
      <c r="L412" s="21">
        <f t="shared" si="10"/>
        <v>-118.26999999999992</v>
      </c>
    </row>
    <row r="413" spans="1:12">
      <c r="A413" s="9">
        <v>42690</v>
      </c>
      <c r="B413" s="8" t="s">
        <v>28</v>
      </c>
      <c r="C413" s="8" t="s">
        <v>17</v>
      </c>
      <c r="D413" s="8" t="s">
        <v>89</v>
      </c>
      <c r="E413" s="8" t="s">
        <v>90</v>
      </c>
      <c r="F413" s="17" t="s">
        <v>704</v>
      </c>
      <c r="G413" s="11">
        <v>3226.27</v>
      </c>
      <c r="H413" s="7">
        <v>0</v>
      </c>
      <c r="I413" s="21">
        <f t="shared" si="11"/>
        <v>167667.17000000007</v>
      </c>
      <c r="J413" s="23">
        <v>0</v>
      </c>
      <c r="K413" s="24">
        <v>0</v>
      </c>
      <c r="L413" s="21">
        <f t="shared" si="10"/>
        <v>-118.26999999999992</v>
      </c>
    </row>
    <row r="414" spans="1:12">
      <c r="A414" s="9">
        <v>42695</v>
      </c>
      <c r="B414" s="8" t="s">
        <v>667</v>
      </c>
      <c r="C414" s="8" t="s">
        <v>17</v>
      </c>
      <c r="D414" s="8" t="s">
        <v>18</v>
      </c>
      <c r="E414" s="8" t="s">
        <v>19</v>
      </c>
      <c r="F414" s="8" t="s">
        <v>14</v>
      </c>
      <c r="G414" s="11">
        <v>118.27</v>
      </c>
      <c r="H414" s="7">
        <v>0</v>
      </c>
      <c r="I414" s="21">
        <f t="shared" si="11"/>
        <v>167548.90000000008</v>
      </c>
      <c r="J414" s="23">
        <v>0</v>
      </c>
      <c r="K414" s="24">
        <v>118.27</v>
      </c>
      <c r="L414" s="21">
        <f t="shared" si="10"/>
        <v>0</v>
      </c>
    </row>
    <row r="415" spans="1:12">
      <c r="A415" s="9">
        <v>42695</v>
      </c>
      <c r="B415" s="8" t="s">
        <v>668</v>
      </c>
      <c r="C415" s="8" t="s">
        <v>17</v>
      </c>
      <c r="D415" s="17" t="s">
        <v>62</v>
      </c>
      <c r="E415" s="17" t="s">
        <v>63</v>
      </c>
      <c r="F415" s="17" t="s">
        <v>684</v>
      </c>
      <c r="G415" s="11">
        <v>480</v>
      </c>
      <c r="H415" s="7">
        <v>0</v>
      </c>
      <c r="I415" s="21">
        <f t="shared" si="11"/>
        <v>167068.90000000008</v>
      </c>
      <c r="J415" s="23">
        <v>0</v>
      </c>
      <c r="K415" s="24">
        <v>0</v>
      </c>
      <c r="L415" s="21">
        <f t="shared" si="10"/>
        <v>0</v>
      </c>
    </row>
    <row r="416" spans="1:12">
      <c r="A416" s="9">
        <v>42695</v>
      </c>
      <c r="B416" s="8" t="s">
        <v>669</v>
      </c>
      <c r="C416" s="8" t="s">
        <v>17</v>
      </c>
      <c r="D416" s="17" t="s">
        <v>62</v>
      </c>
      <c r="E416" s="17" t="s">
        <v>63</v>
      </c>
      <c r="F416" s="17" t="s">
        <v>685</v>
      </c>
      <c r="G416" s="11">
        <v>500</v>
      </c>
      <c r="H416" s="7">
        <v>0</v>
      </c>
      <c r="I416" s="21">
        <f t="shared" si="11"/>
        <v>166568.90000000008</v>
      </c>
      <c r="J416" s="23">
        <v>0</v>
      </c>
      <c r="K416" s="24">
        <v>0</v>
      </c>
      <c r="L416" s="21">
        <f t="shared" si="10"/>
        <v>0</v>
      </c>
    </row>
    <row r="417" spans="1:12">
      <c r="A417" s="9">
        <v>42697</v>
      </c>
      <c r="B417" s="8" t="s">
        <v>674</v>
      </c>
      <c r="C417" s="8" t="s">
        <v>20</v>
      </c>
      <c r="D417" s="17" t="s">
        <v>700</v>
      </c>
      <c r="E417" s="17" t="s">
        <v>157</v>
      </c>
      <c r="F417" s="17" t="s">
        <v>701</v>
      </c>
      <c r="G417" s="11">
        <v>0</v>
      </c>
      <c r="H417" s="7">
        <v>0</v>
      </c>
      <c r="I417" s="21">
        <f t="shared" si="11"/>
        <v>166568.90000000008</v>
      </c>
      <c r="J417" s="23">
        <v>15.99</v>
      </c>
      <c r="K417" s="24">
        <v>0</v>
      </c>
      <c r="L417" s="21">
        <f t="shared" si="10"/>
        <v>-15.99</v>
      </c>
    </row>
    <row r="418" spans="1:12">
      <c r="A418" s="9">
        <v>42697</v>
      </c>
      <c r="B418" s="8" t="s">
        <v>675</v>
      </c>
      <c r="C418" s="8" t="s">
        <v>20</v>
      </c>
      <c r="D418" s="17" t="s">
        <v>688</v>
      </c>
      <c r="E418" s="17" t="s">
        <v>157</v>
      </c>
      <c r="F418" s="17" t="s">
        <v>687</v>
      </c>
      <c r="G418" s="11">
        <v>0</v>
      </c>
      <c r="H418" s="7">
        <v>0</v>
      </c>
      <c r="I418" s="21">
        <f t="shared" si="11"/>
        <v>166568.90000000008</v>
      </c>
      <c r="J418" s="23">
        <v>29.36</v>
      </c>
      <c r="K418" s="24">
        <v>0</v>
      </c>
      <c r="L418" s="21">
        <f t="shared" si="10"/>
        <v>-45.35</v>
      </c>
    </row>
    <row r="419" spans="1:12">
      <c r="A419" s="9">
        <v>42698</v>
      </c>
      <c r="B419" s="8" t="s">
        <v>670</v>
      </c>
      <c r="C419" s="8" t="s">
        <v>17</v>
      </c>
      <c r="D419" s="17" t="s">
        <v>698</v>
      </c>
      <c r="E419" s="17" t="s">
        <v>277</v>
      </c>
      <c r="F419" s="17" t="s">
        <v>699</v>
      </c>
      <c r="G419" s="11">
        <v>55.59</v>
      </c>
      <c r="H419" s="7">
        <v>0</v>
      </c>
      <c r="I419" s="21">
        <f t="shared" si="11"/>
        <v>166513.31000000008</v>
      </c>
      <c r="J419" s="23">
        <v>0</v>
      </c>
      <c r="K419" s="24">
        <v>0</v>
      </c>
      <c r="L419" s="21">
        <f t="shared" si="10"/>
        <v>-45.35</v>
      </c>
    </row>
    <row r="420" spans="1:12">
      <c r="A420" s="9">
        <v>42699</v>
      </c>
      <c r="B420" s="8" t="s">
        <v>671</v>
      </c>
      <c r="C420" s="8" t="s">
        <v>17</v>
      </c>
      <c r="D420" s="17" t="s">
        <v>107</v>
      </c>
      <c r="E420" s="17" t="s">
        <v>108</v>
      </c>
      <c r="F420" s="17" t="s">
        <v>686</v>
      </c>
      <c r="G420" s="11">
        <v>96.9</v>
      </c>
      <c r="H420" s="7">
        <v>0</v>
      </c>
      <c r="I420" s="21">
        <f t="shared" si="11"/>
        <v>166416.41000000009</v>
      </c>
      <c r="J420" s="23">
        <v>0</v>
      </c>
      <c r="K420" s="24">
        <v>0</v>
      </c>
      <c r="L420" s="21">
        <f t="shared" si="10"/>
        <v>-45.35</v>
      </c>
    </row>
    <row r="421" spans="1:12">
      <c r="A421" s="9">
        <v>42701</v>
      </c>
      <c r="B421" s="8" t="s">
        <v>72</v>
      </c>
      <c r="C421" s="8" t="s">
        <v>20</v>
      </c>
      <c r="D421" s="17" t="s">
        <v>74</v>
      </c>
      <c r="E421" s="17" t="s">
        <v>13</v>
      </c>
      <c r="F421" s="17" t="s">
        <v>14</v>
      </c>
      <c r="G421" s="11">
        <v>0</v>
      </c>
      <c r="H421" s="7">
        <v>0</v>
      </c>
      <c r="I421" s="21">
        <f t="shared" si="11"/>
        <v>166416.41000000009</v>
      </c>
      <c r="J421" s="23">
        <v>112.06</v>
      </c>
      <c r="K421" s="24">
        <v>0</v>
      </c>
      <c r="L421" s="21">
        <f t="shared" si="10"/>
        <v>-157.41</v>
      </c>
    </row>
    <row r="422" spans="1:12">
      <c r="A422" s="9">
        <v>42702</v>
      </c>
      <c r="B422" s="8" t="s">
        <v>73</v>
      </c>
      <c r="C422" s="8" t="s">
        <v>20</v>
      </c>
      <c r="D422" s="17" t="s">
        <v>74</v>
      </c>
      <c r="E422" s="17" t="s">
        <v>13</v>
      </c>
      <c r="F422" s="17" t="s">
        <v>14</v>
      </c>
      <c r="G422" s="11">
        <v>0</v>
      </c>
      <c r="H422" s="7">
        <v>0</v>
      </c>
      <c r="I422" s="21">
        <f t="shared" si="11"/>
        <v>166416.41000000009</v>
      </c>
      <c r="J422" s="23">
        <v>66.459999999999994</v>
      </c>
      <c r="K422" s="24">
        <v>0</v>
      </c>
      <c r="L422" s="21">
        <f t="shared" si="10"/>
        <v>-223.87</v>
      </c>
    </row>
    <row r="423" spans="1:12">
      <c r="A423" s="9">
        <v>42702</v>
      </c>
      <c r="B423" s="8" t="s">
        <v>73</v>
      </c>
      <c r="C423" s="8" t="s">
        <v>20</v>
      </c>
      <c r="D423" s="17" t="s">
        <v>74</v>
      </c>
      <c r="E423" s="17" t="s">
        <v>13</v>
      </c>
      <c r="F423" s="17" t="s">
        <v>14</v>
      </c>
      <c r="G423" s="11">
        <v>0</v>
      </c>
      <c r="H423" s="7">
        <v>0</v>
      </c>
      <c r="I423" s="21">
        <f t="shared" si="11"/>
        <v>166416.41000000009</v>
      </c>
      <c r="J423" s="23">
        <v>70.13</v>
      </c>
      <c r="K423" s="24">
        <v>0</v>
      </c>
      <c r="L423" s="21">
        <f t="shared" si="10"/>
        <v>-294</v>
      </c>
    </row>
    <row r="424" spans="1:12">
      <c r="A424" s="9">
        <v>42702</v>
      </c>
      <c r="B424" s="8" t="s">
        <v>102</v>
      </c>
      <c r="C424" s="8" t="s">
        <v>17</v>
      </c>
      <c r="D424" s="8" t="s">
        <v>672</v>
      </c>
      <c r="E424" s="8" t="s">
        <v>103</v>
      </c>
      <c r="F424" s="8" t="s">
        <v>14</v>
      </c>
      <c r="G424" s="11">
        <v>0</v>
      </c>
      <c r="H424" s="7">
        <v>9877.23</v>
      </c>
      <c r="I424" s="21">
        <f t="shared" si="11"/>
        <v>176293.6400000001</v>
      </c>
      <c r="J424" s="23">
        <v>0</v>
      </c>
      <c r="K424" s="24">
        <v>0</v>
      </c>
      <c r="L424" s="21">
        <f t="shared" si="10"/>
        <v>-294</v>
      </c>
    </row>
    <row r="425" spans="1:12">
      <c r="A425" s="9">
        <v>42702</v>
      </c>
      <c r="B425" s="8" t="s">
        <v>673</v>
      </c>
      <c r="C425" s="8" t="s">
        <v>17</v>
      </c>
      <c r="D425" s="8" t="s">
        <v>18</v>
      </c>
      <c r="E425" s="8" t="s">
        <v>19</v>
      </c>
      <c r="F425" s="8" t="s">
        <v>14</v>
      </c>
      <c r="G425" s="11">
        <v>157.41</v>
      </c>
      <c r="H425" s="7">
        <v>0</v>
      </c>
      <c r="I425" s="21">
        <f t="shared" si="11"/>
        <v>176136.2300000001</v>
      </c>
      <c r="J425" s="23">
        <v>0</v>
      </c>
      <c r="K425" s="24">
        <v>157.41</v>
      </c>
      <c r="L425" s="21">
        <f t="shared" si="10"/>
        <v>-136.59</v>
      </c>
    </row>
    <row r="426" spans="1:12">
      <c r="A426" s="9">
        <v>42704</v>
      </c>
      <c r="B426" s="8" t="s">
        <v>28</v>
      </c>
      <c r="C426" s="8" t="s">
        <v>17</v>
      </c>
      <c r="D426" s="8" t="s">
        <v>29</v>
      </c>
      <c r="E426" s="8" t="s">
        <v>30</v>
      </c>
      <c r="F426" s="17" t="s">
        <v>723</v>
      </c>
      <c r="G426" s="11">
        <v>561.75</v>
      </c>
      <c r="H426" s="7">
        <v>0</v>
      </c>
      <c r="I426" s="21">
        <f t="shared" si="11"/>
        <v>175574.4800000001</v>
      </c>
      <c r="J426" s="23">
        <v>0</v>
      </c>
      <c r="K426" s="24">
        <v>0</v>
      </c>
      <c r="L426" s="21">
        <f t="shared" si="10"/>
        <v>-136.59</v>
      </c>
    </row>
    <row r="427" spans="1:12">
      <c r="A427" s="9">
        <v>42704</v>
      </c>
      <c r="B427" s="8" t="s">
        <v>28</v>
      </c>
      <c r="C427" s="8" t="s">
        <v>17</v>
      </c>
      <c r="D427" s="8" t="s">
        <v>92</v>
      </c>
      <c r="E427" s="8" t="s">
        <v>93</v>
      </c>
      <c r="F427" s="17" t="s">
        <v>723</v>
      </c>
      <c r="G427" s="11">
        <v>378.52</v>
      </c>
      <c r="H427" s="7">
        <v>0</v>
      </c>
      <c r="I427" s="21">
        <f t="shared" si="11"/>
        <v>175195.96000000011</v>
      </c>
      <c r="J427" s="23">
        <v>0</v>
      </c>
      <c r="K427" s="24">
        <v>0</v>
      </c>
      <c r="L427" s="21">
        <f t="shared" si="10"/>
        <v>-136.59</v>
      </c>
    </row>
    <row r="428" spans="1:12">
      <c r="A428" s="9">
        <v>42704</v>
      </c>
      <c r="B428" s="8" t="s">
        <v>28</v>
      </c>
      <c r="C428" s="8" t="s">
        <v>17</v>
      </c>
      <c r="D428" s="8" t="s">
        <v>89</v>
      </c>
      <c r="E428" s="8" t="s">
        <v>90</v>
      </c>
      <c r="F428" s="17" t="s">
        <v>723</v>
      </c>
      <c r="G428" s="11">
        <v>3212.15</v>
      </c>
      <c r="H428" s="7">
        <v>0</v>
      </c>
      <c r="I428" s="21">
        <f t="shared" si="11"/>
        <v>171983.81000000011</v>
      </c>
      <c r="J428" s="23">
        <v>0</v>
      </c>
      <c r="K428" s="24">
        <v>0</v>
      </c>
      <c r="L428" s="21">
        <f t="shared" si="10"/>
        <v>-136.59</v>
      </c>
    </row>
    <row r="429" spans="1:12">
      <c r="A429" s="9">
        <v>42704</v>
      </c>
      <c r="B429" s="8" t="s">
        <v>28</v>
      </c>
      <c r="C429" s="8" t="s">
        <v>17</v>
      </c>
      <c r="D429" s="8" t="s">
        <v>524</v>
      </c>
      <c r="E429" s="8" t="s">
        <v>523</v>
      </c>
      <c r="F429" s="17" t="s">
        <v>723</v>
      </c>
      <c r="G429" s="11">
        <v>60</v>
      </c>
      <c r="H429" s="7">
        <v>0</v>
      </c>
      <c r="I429" s="21">
        <f t="shared" si="11"/>
        <v>171923.81000000011</v>
      </c>
      <c r="J429" s="23">
        <v>0</v>
      </c>
      <c r="K429" s="24">
        <v>0</v>
      </c>
      <c r="L429" s="21">
        <f t="shared" si="10"/>
        <v>-136.59</v>
      </c>
    </row>
    <row r="430" spans="1:12">
      <c r="A430" s="9">
        <v>42704</v>
      </c>
      <c r="B430" s="8" t="s">
        <v>101</v>
      </c>
      <c r="C430" s="8" t="s">
        <v>17</v>
      </c>
      <c r="D430" s="8" t="s">
        <v>71</v>
      </c>
      <c r="E430" s="8" t="s">
        <v>71</v>
      </c>
      <c r="F430" s="8" t="s">
        <v>14</v>
      </c>
      <c r="G430" s="11">
        <v>0</v>
      </c>
      <c r="H430" s="7">
        <v>165.02</v>
      </c>
      <c r="I430" s="21">
        <f t="shared" si="11"/>
        <v>172088.8300000001</v>
      </c>
      <c r="J430" s="23">
        <v>0</v>
      </c>
      <c r="K430" s="24">
        <v>0</v>
      </c>
      <c r="L430" s="21">
        <f t="shared" si="10"/>
        <v>-136.59</v>
      </c>
    </row>
    <row r="431" spans="1:12">
      <c r="A431" s="9">
        <v>42705</v>
      </c>
      <c r="B431" s="8" t="s">
        <v>705</v>
      </c>
      <c r="C431" s="8" t="s">
        <v>17</v>
      </c>
      <c r="D431" s="17" t="s">
        <v>677</v>
      </c>
      <c r="E431" s="17" t="s">
        <v>696</v>
      </c>
      <c r="F431" s="17" t="s">
        <v>714</v>
      </c>
      <c r="G431" s="176">
        <v>48.83</v>
      </c>
      <c r="H431" s="7">
        <v>0</v>
      </c>
      <c r="I431" s="21">
        <f t="shared" si="11"/>
        <v>172040.00000000012</v>
      </c>
      <c r="J431" s="23">
        <v>0</v>
      </c>
      <c r="K431" s="24">
        <v>0</v>
      </c>
      <c r="L431" s="21">
        <f t="shared" si="10"/>
        <v>-136.59</v>
      </c>
    </row>
    <row r="432" spans="1:12">
      <c r="A432" s="9">
        <v>42706</v>
      </c>
      <c r="B432" s="8" t="s">
        <v>11</v>
      </c>
      <c r="C432" s="8" t="s">
        <v>20</v>
      </c>
      <c r="D432" s="17" t="s">
        <v>12</v>
      </c>
      <c r="E432" s="17" t="s">
        <v>13</v>
      </c>
      <c r="F432" s="17" t="s">
        <v>14</v>
      </c>
      <c r="G432" s="176">
        <v>0</v>
      </c>
      <c r="H432" s="7">
        <v>0</v>
      </c>
      <c r="I432" s="21">
        <f t="shared" si="11"/>
        <v>172040.00000000012</v>
      </c>
      <c r="J432" s="23">
        <v>70</v>
      </c>
      <c r="K432" s="24">
        <v>0</v>
      </c>
      <c r="L432" s="21">
        <f t="shared" si="10"/>
        <v>-206.59</v>
      </c>
    </row>
    <row r="433" spans="1:12">
      <c r="A433" s="9">
        <v>42709</v>
      </c>
      <c r="B433" s="8" t="s">
        <v>706</v>
      </c>
      <c r="C433" s="8" t="s">
        <v>17</v>
      </c>
      <c r="D433" s="17" t="s">
        <v>62</v>
      </c>
      <c r="E433" s="17" t="s">
        <v>63</v>
      </c>
      <c r="F433" s="17" t="s">
        <v>715</v>
      </c>
      <c r="G433" s="11">
        <v>480</v>
      </c>
      <c r="H433" s="7">
        <v>0</v>
      </c>
      <c r="I433" s="21">
        <f t="shared" si="11"/>
        <v>171560.00000000012</v>
      </c>
      <c r="J433" s="23">
        <v>0</v>
      </c>
      <c r="K433" s="24">
        <v>0</v>
      </c>
      <c r="L433" s="21">
        <f t="shared" si="10"/>
        <v>-206.59</v>
      </c>
    </row>
    <row r="434" spans="1:12">
      <c r="A434" s="9">
        <v>42709</v>
      </c>
      <c r="B434" s="8" t="s">
        <v>46</v>
      </c>
      <c r="C434" s="8" t="s">
        <v>20</v>
      </c>
      <c r="D434" s="17" t="s">
        <v>56</v>
      </c>
      <c r="E434" s="17" t="s">
        <v>57</v>
      </c>
      <c r="F434" s="17" t="s">
        <v>735</v>
      </c>
      <c r="G434" s="11">
        <v>0</v>
      </c>
      <c r="H434" s="7">
        <v>0</v>
      </c>
      <c r="I434" s="21">
        <f t="shared" si="11"/>
        <v>171560.00000000012</v>
      </c>
      <c r="J434" s="23">
        <v>94.82</v>
      </c>
      <c r="K434" s="24">
        <v>0</v>
      </c>
      <c r="L434" s="21">
        <f t="shared" si="10"/>
        <v>-301.40999999999997</v>
      </c>
    </row>
    <row r="435" spans="1:12">
      <c r="A435" s="9">
        <v>42710</v>
      </c>
      <c r="B435" s="8" t="s">
        <v>42</v>
      </c>
      <c r="C435" s="8" t="s">
        <v>20</v>
      </c>
      <c r="D435" s="17" t="s">
        <v>43</v>
      </c>
      <c r="E435" s="17" t="s">
        <v>13</v>
      </c>
      <c r="F435" s="17" t="s">
        <v>14</v>
      </c>
      <c r="G435" s="11">
        <v>0</v>
      </c>
      <c r="H435" s="7">
        <v>0</v>
      </c>
      <c r="I435" s="21">
        <f t="shared" si="11"/>
        <v>171560.00000000012</v>
      </c>
      <c r="J435" s="23">
        <v>36.85</v>
      </c>
      <c r="K435" s="24">
        <v>0</v>
      </c>
      <c r="L435" s="21">
        <f t="shared" si="10"/>
        <v>-338.26</v>
      </c>
    </row>
    <row r="436" spans="1:12">
      <c r="A436" s="9">
        <v>42710</v>
      </c>
      <c r="B436" s="8" t="s">
        <v>707</v>
      </c>
      <c r="C436" s="8" t="s">
        <v>17</v>
      </c>
      <c r="D436" s="17" t="s">
        <v>716</v>
      </c>
      <c r="E436" s="17" t="s">
        <v>697</v>
      </c>
      <c r="F436" s="17" t="s">
        <v>717</v>
      </c>
      <c r="G436" s="11">
        <v>500</v>
      </c>
      <c r="H436" s="7">
        <v>0</v>
      </c>
      <c r="I436" s="21">
        <f t="shared" si="11"/>
        <v>171060.00000000012</v>
      </c>
      <c r="J436" s="23">
        <v>0</v>
      </c>
      <c r="K436" s="24">
        <v>0</v>
      </c>
      <c r="L436" s="21">
        <f t="shared" si="10"/>
        <v>-338.26</v>
      </c>
    </row>
    <row r="437" spans="1:12">
      <c r="A437" s="9">
        <v>42711</v>
      </c>
      <c r="B437" s="8" t="s">
        <v>708</v>
      </c>
      <c r="C437" s="8" t="s">
        <v>17</v>
      </c>
      <c r="D437" s="17" t="s">
        <v>677</v>
      </c>
      <c r="E437" s="17" t="s">
        <v>696</v>
      </c>
      <c r="F437" s="17" t="s">
        <v>718</v>
      </c>
      <c r="G437" s="11">
        <v>51.85</v>
      </c>
      <c r="H437" s="7">
        <v>0</v>
      </c>
      <c r="I437" s="21">
        <f t="shared" si="11"/>
        <v>171008.15000000011</v>
      </c>
      <c r="J437" s="23">
        <v>0</v>
      </c>
      <c r="K437" s="24">
        <v>0</v>
      </c>
      <c r="L437" s="21">
        <f t="shared" si="10"/>
        <v>-338.26</v>
      </c>
    </row>
    <row r="438" spans="1:12">
      <c r="A438" s="9">
        <v>42711</v>
      </c>
      <c r="B438" s="8" t="s">
        <v>709</v>
      </c>
      <c r="C438" s="8" t="s">
        <v>17</v>
      </c>
      <c r="D438" s="17" t="s">
        <v>487</v>
      </c>
      <c r="E438" s="17" t="s">
        <v>526</v>
      </c>
      <c r="F438" s="17" t="s">
        <v>719</v>
      </c>
      <c r="G438" s="11">
        <v>45</v>
      </c>
      <c r="H438" s="7">
        <v>0</v>
      </c>
      <c r="I438" s="21">
        <f t="shared" si="11"/>
        <v>170963.15000000011</v>
      </c>
      <c r="J438" s="23">
        <v>0</v>
      </c>
      <c r="K438" s="24">
        <v>0</v>
      </c>
      <c r="L438" s="21">
        <f t="shared" si="10"/>
        <v>-338.26</v>
      </c>
    </row>
    <row r="439" spans="1:12">
      <c r="A439" s="9">
        <v>42711</v>
      </c>
      <c r="B439" s="8" t="s">
        <v>709</v>
      </c>
      <c r="C439" s="8" t="s">
        <v>17</v>
      </c>
      <c r="D439" s="17" t="s">
        <v>146</v>
      </c>
      <c r="E439" s="17" t="s">
        <v>77</v>
      </c>
      <c r="F439" s="17" t="s">
        <v>719</v>
      </c>
      <c r="G439" s="11">
        <v>160</v>
      </c>
      <c r="H439" s="7">
        <v>0</v>
      </c>
      <c r="I439" s="21">
        <f t="shared" si="11"/>
        <v>170803.15000000011</v>
      </c>
      <c r="J439" s="23">
        <v>0</v>
      </c>
      <c r="K439" s="24">
        <v>0</v>
      </c>
      <c r="L439" s="21">
        <f t="shared" ref="L439:L466" si="12">L438-J439+K439</f>
        <v>-338.26</v>
      </c>
    </row>
    <row r="440" spans="1:12">
      <c r="A440" s="9">
        <v>42711</v>
      </c>
      <c r="B440" s="8" t="s">
        <v>709</v>
      </c>
      <c r="C440" s="8" t="s">
        <v>17</v>
      </c>
      <c r="D440" s="17" t="s">
        <v>432</v>
      </c>
      <c r="E440" s="17" t="s">
        <v>51</v>
      </c>
      <c r="F440" s="17" t="s">
        <v>719</v>
      </c>
      <c r="G440" s="11">
        <v>875</v>
      </c>
      <c r="H440" s="7">
        <v>0</v>
      </c>
      <c r="I440" s="21">
        <f t="shared" ref="I440:I466" si="13">I439-G440+H440</f>
        <v>169928.15000000011</v>
      </c>
      <c r="J440" s="23">
        <v>0</v>
      </c>
      <c r="K440" s="24">
        <v>0</v>
      </c>
      <c r="L440" s="21">
        <f t="shared" si="12"/>
        <v>-338.26</v>
      </c>
    </row>
    <row r="441" spans="1:12">
      <c r="A441" s="9">
        <v>42711</v>
      </c>
      <c r="B441" s="8" t="s">
        <v>710</v>
      </c>
      <c r="C441" s="8" t="s">
        <v>17</v>
      </c>
      <c r="D441" s="17" t="s">
        <v>62</v>
      </c>
      <c r="E441" s="17" t="s">
        <v>63</v>
      </c>
      <c r="F441" s="17" t="s">
        <v>720</v>
      </c>
      <c r="G441" s="11">
        <v>390</v>
      </c>
      <c r="H441" s="7">
        <v>0</v>
      </c>
      <c r="I441" s="21">
        <f t="shared" si="13"/>
        <v>169538.15000000011</v>
      </c>
      <c r="J441" s="23">
        <v>0</v>
      </c>
      <c r="K441" s="24">
        <v>0</v>
      </c>
      <c r="L441" s="21">
        <f t="shared" si="12"/>
        <v>-338.26</v>
      </c>
    </row>
    <row r="442" spans="1:12">
      <c r="A442" s="9">
        <v>42711</v>
      </c>
      <c r="B442" s="8" t="s">
        <v>711</v>
      </c>
      <c r="C442" s="8" t="s">
        <v>17</v>
      </c>
      <c r="D442" s="17" t="s">
        <v>62</v>
      </c>
      <c r="E442" s="17" t="s">
        <v>63</v>
      </c>
      <c r="F442" s="17" t="s">
        <v>721</v>
      </c>
      <c r="G442" s="11">
        <v>650</v>
      </c>
      <c r="H442" s="7">
        <v>0</v>
      </c>
      <c r="I442" s="21">
        <f t="shared" si="13"/>
        <v>168888.15000000011</v>
      </c>
      <c r="J442" s="23">
        <v>0</v>
      </c>
      <c r="K442" s="24">
        <v>0</v>
      </c>
      <c r="L442" s="21">
        <f t="shared" si="12"/>
        <v>-338.26</v>
      </c>
    </row>
    <row r="443" spans="1:12">
      <c r="A443" s="9">
        <v>42712</v>
      </c>
      <c r="B443" s="8" t="s">
        <v>712</v>
      </c>
      <c r="C443" s="8" t="s">
        <v>17</v>
      </c>
      <c r="D443" s="17" t="s">
        <v>677</v>
      </c>
      <c r="E443" s="17" t="s">
        <v>696</v>
      </c>
      <c r="F443" s="17" t="s">
        <v>722</v>
      </c>
      <c r="G443" s="11">
        <v>68.98</v>
      </c>
      <c r="H443" s="7">
        <v>0</v>
      </c>
      <c r="I443" s="21">
        <f t="shared" si="13"/>
        <v>168819.1700000001</v>
      </c>
      <c r="J443" s="23">
        <v>0</v>
      </c>
      <c r="K443" s="24">
        <v>0</v>
      </c>
      <c r="L443" s="21">
        <f t="shared" si="12"/>
        <v>-338.26</v>
      </c>
    </row>
    <row r="444" spans="1:12">
      <c r="A444" s="9">
        <v>42716</v>
      </c>
      <c r="B444" s="8" t="s">
        <v>21</v>
      </c>
      <c r="C444" s="8" t="s">
        <v>17</v>
      </c>
      <c r="D444" s="8" t="s">
        <v>22</v>
      </c>
      <c r="E444" s="8" t="s">
        <v>23</v>
      </c>
      <c r="F444" s="8" t="s">
        <v>14</v>
      </c>
      <c r="G444" s="11">
        <v>56.68</v>
      </c>
      <c r="H444" s="7">
        <v>0</v>
      </c>
      <c r="I444" s="21">
        <f t="shared" si="13"/>
        <v>168762.49000000011</v>
      </c>
      <c r="J444" s="23">
        <v>0</v>
      </c>
      <c r="K444" s="24">
        <v>0</v>
      </c>
      <c r="L444" s="21">
        <f t="shared" si="12"/>
        <v>-338.26</v>
      </c>
    </row>
    <row r="445" spans="1:12">
      <c r="A445" s="9">
        <v>42718</v>
      </c>
      <c r="B445" s="8" t="s">
        <v>713</v>
      </c>
      <c r="C445" s="8" t="s">
        <v>17</v>
      </c>
      <c r="D445" s="8" t="s">
        <v>18</v>
      </c>
      <c r="E445" s="8" t="s">
        <v>19</v>
      </c>
      <c r="F445" s="17" t="s">
        <v>14</v>
      </c>
      <c r="G445" s="11">
        <v>338.26</v>
      </c>
      <c r="H445" s="7">
        <v>0</v>
      </c>
      <c r="I445" s="21">
        <f t="shared" si="13"/>
        <v>168424.2300000001</v>
      </c>
      <c r="J445" s="23">
        <v>0</v>
      </c>
      <c r="K445" s="24">
        <v>338.26</v>
      </c>
      <c r="L445" s="21">
        <f t="shared" si="12"/>
        <v>0</v>
      </c>
    </row>
    <row r="446" spans="1:12">
      <c r="A446" s="9">
        <v>42719</v>
      </c>
      <c r="B446" s="8" t="s">
        <v>28</v>
      </c>
      <c r="C446" s="8" t="s">
        <v>17</v>
      </c>
      <c r="D446" s="8" t="s">
        <v>29</v>
      </c>
      <c r="E446" s="8" t="s">
        <v>30</v>
      </c>
      <c r="F446" s="17" t="s">
        <v>731</v>
      </c>
      <c r="G446" s="11">
        <v>641.86</v>
      </c>
      <c r="H446" s="7">
        <v>0</v>
      </c>
      <c r="I446" s="21">
        <f t="shared" si="13"/>
        <v>167782.37000000011</v>
      </c>
      <c r="J446" s="23">
        <v>0</v>
      </c>
      <c r="K446" s="24">
        <v>0</v>
      </c>
      <c r="L446" s="21">
        <f t="shared" si="12"/>
        <v>0</v>
      </c>
    </row>
    <row r="447" spans="1:12">
      <c r="A447" s="9">
        <v>43084</v>
      </c>
      <c r="B447" s="8" t="s">
        <v>28</v>
      </c>
      <c r="C447" s="8" t="s">
        <v>17</v>
      </c>
      <c r="D447" s="8" t="s">
        <v>92</v>
      </c>
      <c r="E447" s="8" t="s">
        <v>93</v>
      </c>
      <c r="F447" s="17" t="s">
        <v>731</v>
      </c>
      <c r="G447" s="11">
        <v>470.12</v>
      </c>
      <c r="H447" s="7">
        <v>0</v>
      </c>
      <c r="I447" s="21">
        <f t="shared" si="13"/>
        <v>167312.25000000012</v>
      </c>
      <c r="J447" s="23">
        <v>0</v>
      </c>
      <c r="K447" s="24">
        <v>0</v>
      </c>
      <c r="L447" s="21">
        <f t="shared" si="12"/>
        <v>0</v>
      </c>
    </row>
    <row r="448" spans="1:12">
      <c r="A448" s="9">
        <v>43084</v>
      </c>
      <c r="B448" s="8" t="s">
        <v>28</v>
      </c>
      <c r="C448" s="8" t="s">
        <v>17</v>
      </c>
      <c r="D448" s="8" t="s">
        <v>89</v>
      </c>
      <c r="E448" s="8" t="s">
        <v>90</v>
      </c>
      <c r="F448" s="17" t="s">
        <v>731</v>
      </c>
      <c r="G448" s="11">
        <v>3342.03</v>
      </c>
      <c r="H448" s="7">
        <v>0</v>
      </c>
      <c r="I448" s="21">
        <f t="shared" si="13"/>
        <v>163970.22000000012</v>
      </c>
      <c r="J448" s="23">
        <v>0</v>
      </c>
      <c r="K448" s="24">
        <v>0</v>
      </c>
      <c r="L448" s="21">
        <f t="shared" si="12"/>
        <v>0</v>
      </c>
    </row>
    <row r="449" spans="1:12">
      <c r="A449" s="9">
        <v>42720</v>
      </c>
      <c r="B449" s="8" t="s">
        <v>724</v>
      </c>
      <c r="C449" s="8" t="s">
        <v>17</v>
      </c>
      <c r="D449" s="17" t="s">
        <v>677</v>
      </c>
      <c r="E449" s="17" t="s">
        <v>696</v>
      </c>
      <c r="F449" s="17" t="s">
        <v>730</v>
      </c>
      <c r="G449" s="11">
        <v>12.54</v>
      </c>
      <c r="H449" s="7">
        <v>0</v>
      </c>
      <c r="I449" s="21">
        <f t="shared" si="13"/>
        <v>163957.68000000011</v>
      </c>
      <c r="J449" s="23">
        <v>0</v>
      </c>
      <c r="K449" s="24">
        <v>0</v>
      </c>
      <c r="L449" s="21">
        <f t="shared" si="12"/>
        <v>0</v>
      </c>
    </row>
    <row r="450" spans="1:12">
      <c r="A450" s="9">
        <v>42723</v>
      </c>
      <c r="B450" s="8" t="s">
        <v>28</v>
      </c>
      <c r="C450" s="8" t="s">
        <v>17</v>
      </c>
      <c r="D450" s="27" t="s">
        <v>29</v>
      </c>
      <c r="E450" s="27" t="s">
        <v>30</v>
      </c>
      <c r="F450" s="17" t="s">
        <v>733</v>
      </c>
      <c r="G450" s="11">
        <v>57.49</v>
      </c>
      <c r="H450" s="7">
        <v>0</v>
      </c>
      <c r="I450" s="21">
        <f t="shared" si="13"/>
        <v>163900.19000000012</v>
      </c>
      <c r="J450" s="23">
        <v>0</v>
      </c>
      <c r="K450" s="24">
        <v>0</v>
      </c>
      <c r="L450" s="21">
        <f t="shared" si="12"/>
        <v>0</v>
      </c>
    </row>
    <row r="451" spans="1:12">
      <c r="A451" s="9">
        <v>42724</v>
      </c>
      <c r="B451" s="8" t="s">
        <v>725</v>
      </c>
      <c r="C451" s="8" t="s">
        <v>17</v>
      </c>
      <c r="D451" s="17" t="s">
        <v>739</v>
      </c>
      <c r="E451" s="17" t="s">
        <v>737</v>
      </c>
      <c r="F451" s="17" t="s">
        <v>736</v>
      </c>
      <c r="G451" s="11">
        <v>455</v>
      </c>
      <c r="H451" s="7">
        <v>0</v>
      </c>
      <c r="I451" s="21">
        <f t="shared" si="13"/>
        <v>163445.19000000012</v>
      </c>
      <c r="J451" s="23">
        <v>0</v>
      </c>
      <c r="K451" s="24">
        <v>0</v>
      </c>
      <c r="L451" s="21">
        <f t="shared" si="12"/>
        <v>0</v>
      </c>
    </row>
    <row r="452" spans="1:12">
      <c r="A452" s="9">
        <v>42724</v>
      </c>
      <c r="B452" s="8" t="s">
        <v>209</v>
      </c>
      <c r="C452" s="8" t="s">
        <v>17</v>
      </c>
      <c r="D452" s="17" t="s">
        <v>738</v>
      </c>
      <c r="E452" s="17" t="s">
        <v>575</v>
      </c>
      <c r="F452" s="17" t="s">
        <v>736</v>
      </c>
      <c r="G452" s="11">
        <v>1</v>
      </c>
      <c r="H452" s="7">
        <v>0</v>
      </c>
      <c r="I452" s="21">
        <f t="shared" si="13"/>
        <v>163444.19000000012</v>
      </c>
      <c r="J452" s="23">
        <v>0</v>
      </c>
      <c r="K452" s="24">
        <v>0</v>
      </c>
      <c r="L452" s="21">
        <f t="shared" si="12"/>
        <v>0</v>
      </c>
    </row>
    <row r="453" spans="1:12">
      <c r="A453" s="9">
        <v>42724</v>
      </c>
      <c r="B453" s="8" t="s">
        <v>726</v>
      </c>
      <c r="C453" s="8" t="s">
        <v>17</v>
      </c>
      <c r="D453" s="17" t="s">
        <v>431</v>
      </c>
      <c r="E453" s="17" t="s">
        <v>77</v>
      </c>
      <c r="F453" s="17" t="s">
        <v>740</v>
      </c>
      <c r="G453" s="11">
        <v>150</v>
      </c>
      <c r="H453" s="7">
        <v>0</v>
      </c>
      <c r="I453" s="21">
        <f t="shared" si="13"/>
        <v>163294.19000000012</v>
      </c>
      <c r="J453" s="23">
        <v>0</v>
      </c>
      <c r="K453" s="24">
        <v>0</v>
      </c>
      <c r="L453" s="21">
        <f t="shared" si="12"/>
        <v>0</v>
      </c>
    </row>
    <row r="454" spans="1:12">
      <c r="A454" s="9">
        <v>43097</v>
      </c>
      <c r="B454" s="8" t="s">
        <v>73</v>
      </c>
      <c r="C454" s="8" t="s">
        <v>20</v>
      </c>
      <c r="D454" s="17" t="s">
        <v>74</v>
      </c>
      <c r="E454" s="17" t="s">
        <v>13</v>
      </c>
      <c r="F454" s="17" t="s">
        <v>14</v>
      </c>
      <c r="G454" s="11">
        <v>0</v>
      </c>
      <c r="H454" s="7">
        <v>0</v>
      </c>
      <c r="I454" s="21">
        <f t="shared" si="13"/>
        <v>163294.19000000012</v>
      </c>
      <c r="J454" s="23">
        <v>60.55</v>
      </c>
      <c r="K454" s="24">
        <v>0</v>
      </c>
      <c r="L454" s="21">
        <f t="shared" si="12"/>
        <v>-60.55</v>
      </c>
    </row>
    <row r="455" spans="1:12">
      <c r="A455" s="9">
        <v>43097</v>
      </c>
      <c r="B455" s="8" t="s">
        <v>73</v>
      </c>
      <c r="C455" s="8" t="s">
        <v>20</v>
      </c>
      <c r="D455" s="17" t="s">
        <v>74</v>
      </c>
      <c r="E455" s="17" t="s">
        <v>13</v>
      </c>
      <c r="F455" s="17" t="s">
        <v>14</v>
      </c>
      <c r="G455" s="11">
        <v>0</v>
      </c>
      <c r="H455" s="7">
        <v>0</v>
      </c>
      <c r="I455" s="21">
        <f t="shared" si="13"/>
        <v>163294.19000000012</v>
      </c>
      <c r="J455" s="23">
        <v>70.13</v>
      </c>
      <c r="K455" s="24">
        <v>0</v>
      </c>
      <c r="L455" s="21">
        <f t="shared" si="12"/>
        <v>-130.68</v>
      </c>
    </row>
    <row r="456" spans="1:12">
      <c r="A456" s="9">
        <v>42732</v>
      </c>
      <c r="B456" s="8" t="s">
        <v>28</v>
      </c>
      <c r="C456" s="8" t="s">
        <v>17</v>
      </c>
      <c r="D456" s="27" t="s">
        <v>29</v>
      </c>
      <c r="E456" s="27" t="s">
        <v>30</v>
      </c>
      <c r="F456" s="17" t="s">
        <v>732</v>
      </c>
      <c r="G456" s="11">
        <v>505.76</v>
      </c>
      <c r="H456" s="7">
        <v>0</v>
      </c>
      <c r="I456" s="21">
        <f t="shared" si="13"/>
        <v>162788.43000000011</v>
      </c>
      <c r="J456" s="23">
        <v>0</v>
      </c>
      <c r="K456" s="24">
        <v>0</v>
      </c>
      <c r="L456" s="21">
        <f t="shared" si="12"/>
        <v>-130.68</v>
      </c>
    </row>
    <row r="457" spans="1:12">
      <c r="A457" s="9">
        <v>43097</v>
      </c>
      <c r="B457" s="27" t="s">
        <v>28</v>
      </c>
      <c r="C457" s="27" t="s">
        <v>17</v>
      </c>
      <c r="D457" s="27" t="s">
        <v>92</v>
      </c>
      <c r="E457" s="27" t="s">
        <v>93</v>
      </c>
      <c r="F457" s="17" t="s">
        <v>732</v>
      </c>
      <c r="G457" s="11">
        <v>271.35000000000002</v>
      </c>
      <c r="H457" s="7">
        <v>0</v>
      </c>
      <c r="I457" s="21">
        <f t="shared" si="13"/>
        <v>162517.0800000001</v>
      </c>
      <c r="J457" s="23">
        <v>0</v>
      </c>
      <c r="K457" s="24">
        <v>0</v>
      </c>
      <c r="L457" s="21">
        <f t="shared" si="12"/>
        <v>-130.68</v>
      </c>
    </row>
    <row r="458" spans="1:12">
      <c r="A458" s="9">
        <v>43097</v>
      </c>
      <c r="B458" s="27" t="s">
        <v>28</v>
      </c>
      <c r="C458" s="27" t="s">
        <v>17</v>
      </c>
      <c r="D458" s="27" t="s">
        <v>89</v>
      </c>
      <c r="E458" s="27" t="s">
        <v>90</v>
      </c>
      <c r="F458" s="17" t="s">
        <v>732</v>
      </c>
      <c r="G458" s="11">
        <v>3198.91</v>
      </c>
      <c r="H458" s="7">
        <v>0</v>
      </c>
      <c r="I458" s="21">
        <f t="shared" si="13"/>
        <v>159318.1700000001</v>
      </c>
      <c r="J458" s="23">
        <v>0</v>
      </c>
      <c r="K458" s="24">
        <v>0</v>
      </c>
      <c r="L458" s="21">
        <f t="shared" si="12"/>
        <v>-130.68</v>
      </c>
    </row>
    <row r="459" spans="1:12">
      <c r="A459" s="9">
        <v>43098</v>
      </c>
      <c r="B459" s="8" t="s">
        <v>72</v>
      </c>
      <c r="C459" s="8" t="s">
        <v>20</v>
      </c>
      <c r="D459" s="27" t="s">
        <v>74</v>
      </c>
      <c r="E459" s="27" t="s">
        <v>13</v>
      </c>
      <c r="F459" s="17" t="s">
        <v>14</v>
      </c>
      <c r="G459" s="11">
        <v>0</v>
      </c>
      <c r="H459" s="7">
        <v>0</v>
      </c>
      <c r="I459" s="21">
        <f t="shared" si="13"/>
        <v>159318.1700000001</v>
      </c>
      <c r="J459" s="23">
        <v>112.06</v>
      </c>
      <c r="K459" s="24">
        <v>0</v>
      </c>
      <c r="L459" s="21">
        <f t="shared" si="12"/>
        <v>-242.74</v>
      </c>
    </row>
    <row r="460" spans="1:12">
      <c r="A460" s="9">
        <v>42735</v>
      </c>
      <c r="B460" s="8" t="s">
        <v>101</v>
      </c>
      <c r="C460" s="8" t="s">
        <v>17</v>
      </c>
      <c r="D460" s="8" t="s">
        <v>71</v>
      </c>
      <c r="E460" s="8" t="s">
        <v>71</v>
      </c>
      <c r="F460" s="17" t="s">
        <v>14</v>
      </c>
      <c r="G460" s="11">
        <v>0</v>
      </c>
      <c r="H460" s="7">
        <v>168.66</v>
      </c>
      <c r="I460" s="21">
        <f t="shared" si="13"/>
        <v>159486.8300000001</v>
      </c>
      <c r="J460" s="23">
        <v>0</v>
      </c>
      <c r="K460" s="24">
        <v>0</v>
      </c>
      <c r="L460" s="21">
        <f t="shared" si="12"/>
        <v>-242.74</v>
      </c>
    </row>
    <row r="461" spans="1:12">
      <c r="A461" s="9">
        <v>42737</v>
      </c>
      <c r="B461" s="8" t="s">
        <v>11</v>
      </c>
      <c r="C461" s="8" t="s">
        <v>20</v>
      </c>
      <c r="D461" s="8" t="s">
        <v>12</v>
      </c>
      <c r="E461" s="8" t="s">
        <v>13</v>
      </c>
      <c r="F461" s="17" t="s">
        <v>14</v>
      </c>
      <c r="G461" s="11">
        <v>0</v>
      </c>
      <c r="H461" s="7">
        <v>0</v>
      </c>
      <c r="I461" s="21">
        <f t="shared" si="13"/>
        <v>159486.8300000001</v>
      </c>
      <c r="J461" s="23">
        <v>70</v>
      </c>
      <c r="K461" s="24">
        <v>0</v>
      </c>
      <c r="L461" s="21">
        <f t="shared" si="12"/>
        <v>-312.74</v>
      </c>
    </row>
    <row r="462" spans="1:12">
      <c r="A462" s="9">
        <v>42739</v>
      </c>
      <c r="B462" s="8" t="s">
        <v>727</v>
      </c>
      <c r="C462" s="8" t="s">
        <v>17</v>
      </c>
      <c r="D462" s="8" t="s">
        <v>490</v>
      </c>
      <c r="E462" s="8" t="s">
        <v>454</v>
      </c>
      <c r="F462" s="17" t="s">
        <v>741</v>
      </c>
      <c r="G462" s="11">
        <v>147.04</v>
      </c>
      <c r="H462" s="7">
        <v>0</v>
      </c>
      <c r="I462" s="21">
        <f t="shared" si="13"/>
        <v>159339.7900000001</v>
      </c>
      <c r="J462" s="23">
        <v>0</v>
      </c>
      <c r="K462" s="24">
        <v>0</v>
      </c>
      <c r="L462" s="21">
        <f t="shared" si="12"/>
        <v>-312.74</v>
      </c>
    </row>
    <row r="463" spans="1:12">
      <c r="A463" s="9">
        <v>42739</v>
      </c>
      <c r="B463" s="8" t="s">
        <v>209</v>
      </c>
      <c r="C463" s="8" t="s">
        <v>17</v>
      </c>
      <c r="D463" s="8" t="s">
        <v>490</v>
      </c>
      <c r="E463" s="8" t="s">
        <v>454</v>
      </c>
      <c r="F463" s="17" t="s">
        <v>741</v>
      </c>
      <c r="G463" s="11">
        <v>1</v>
      </c>
      <c r="H463" s="7">
        <v>0</v>
      </c>
      <c r="I463" s="21">
        <f t="shared" si="13"/>
        <v>159338.7900000001</v>
      </c>
      <c r="J463" s="23">
        <v>0</v>
      </c>
      <c r="K463" s="24">
        <v>0</v>
      </c>
      <c r="L463" s="21">
        <f t="shared" si="12"/>
        <v>-312.74</v>
      </c>
    </row>
    <row r="464" spans="1:12">
      <c r="A464" s="9">
        <v>42739</v>
      </c>
      <c r="B464" s="8" t="s">
        <v>102</v>
      </c>
      <c r="C464" s="8" t="s">
        <v>17</v>
      </c>
      <c r="D464" s="8" t="s">
        <v>728</v>
      </c>
      <c r="E464" s="8" t="s">
        <v>103</v>
      </c>
      <c r="F464" s="8" t="s">
        <v>743</v>
      </c>
      <c r="G464" s="11">
        <v>0</v>
      </c>
      <c r="H464" s="7">
        <v>9319.7800000000007</v>
      </c>
      <c r="I464" s="21">
        <f t="shared" si="13"/>
        <v>168658.57000000009</v>
      </c>
      <c r="J464" s="23">
        <v>0</v>
      </c>
      <c r="K464" s="24">
        <v>0</v>
      </c>
      <c r="L464" s="21">
        <f t="shared" si="12"/>
        <v>-312.74</v>
      </c>
    </row>
    <row r="465" spans="1:12">
      <c r="A465" s="9">
        <v>42739</v>
      </c>
      <c r="B465" s="8" t="s">
        <v>102</v>
      </c>
      <c r="C465" s="8" t="s">
        <v>17</v>
      </c>
      <c r="D465" s="8" t="s">
        <v>742</v>
      </c>
      <c r="E465" s="17" t="s">
        <v>737</v>
      </c>
      <c r="F465" s="8" t="s">
        <v>14</v>
      </c>
      <c r="G465" s="11">
        <v>0</v>
      </c>
      <c r="H465" s="7">
        <v>455</v>
      </c>
      <c r="I465" s="21">
        <f t="shared" si="13"/>
        <v>169113.57000000009</v>
      </c>
      <c r="J465" s="23">
        <v>0</v>
      </c>
      <c r="K465" s="24">
        <v>0</v>
      </c>
      <c r="L465" s="21">
        <f t="shared" si="12"/>
        <v>-312.74</v>
      </c>
    </row>
    <row r="466" spans="1:12">
      <c r="A466" s="9">
        <v>42740</v>
      </c>
      <c r="B466" s="8" t="s">
        <v>729</v>
      </c>
      <c r="C466" s="8" t="s">
        <v>17</v>
      </c>
      <c r="D466" s="8" t="s">
        <v>18</v>
      </c>
      <c r="E466" s="8" t="s">
        <v>19</v>
      </c>
      <c r="F466" s="8" t="s">
        <v>14</v>
      </c>
      <c r="G466" s="11">
        <v>312.74</v>
      </c>
      <c r="H466" s="7">
        <v>0</v>
      </c>
      <c r="I466" s="21">
        <f t="shared" si="13"/>
        <v>168800.8300000001</v>
      </c>
      <c r="J466" s="23">
        <v>0</v>
      </c>
      <c r="K466" s="24">
        <v>312.74</v>
      </c>
      <c r="L466" s="21">
        <f t="shared" si="12"/>
        <v>0</v>
      </c>
    </row>
    <row r="470" spans="1:12">
      <c r="A470" s="26" t="s">
        <v>133</v>
      </c>
      <c r="B470" s="25"/>
      <c r="C470" s="25"/>
      <c r="D470" s="2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" workbookViewId="0">
      <selection activeCell="I35" sqref="I35"/>
    </sheetView>
  </sheetViews>
  <sheetFormatPr baseColWidth="10" defaultRowHeight="15" x14ac:dyDescent="0"/>
  <cols>
    <col min="2" max="2" width="40.33203125" bestFit="1" customWidth="1"/>
    <col min="3" max="3" width="11.6640625" bestFit="1" customWidth="1"/>
    <col min="4" max="4" width="2.33203125" customWidth="1"/>
    <col min="5" max="5" width="10.5" bestFit="1" customWidth="1"/>
    <col min="7" max="7" width="10.83203125" style="98"/>
  </cols>
  <sheetData>
    <row r="1" spans="1:10" ht="18">
      <c r="A1" s="192" t="s">
        <v>264</v>
      </c>
      <c r="B1" s="193"/>
      <c r="C1" s="193"/>
    </row>
    <row r="2" spans="1:10">
      <c r="A2" s="194" t="s">
        <v>265</v>
      </c>
      <c r="B2" s="194"/>
      <c r="C2" s="194"/>
    </row>
    <row r="3" spans="1:10">
      <c r="A3" s="194" t="s">
        <v>266</v>
      </c>
      <c r="B3" s="194"/>
      <c r="C3" s="194"/>
    </row>
    <row r="4" spans="1:10">
      <c r="A4" s="195"/>
      <c r="B4" s="195"/>
      <c r="C4" s="29"/>
    </row>
    <row r="5" spans="1:10">
      <c r="A5" s="196" t="s">
        <v>267</v>
      </c>
      <c r="B5" s="196"/>
      <c r="C5" s="30" t="s">
        <v>268</v>
      </c>
      <c r="E5" t="s">
        <v>375</v>
      </c>
      <c r="F5" t="s">
        <v>376</v>
      </c>
      <c r="G5" s="98" t="s">
        <v>377</v>
      </c>
      <c r="H5" s="61" t="s">
        <v>378</v>
      </c>
      <c r="I5" t="s">
        <v>373</v>
      </c>
      <c r="J5" t="s">
        <v>379</v>
      </c>
    </row>
    <row r="6" spans="1:10">
      <c r="A6" s="31"/>
      <c r="H6" s="61"/>
    </row>
    <row r="7" spans="1:10">
      <c r="A7" s="32" t="s">
        <v>519</v>
      </c>
      <c r="B7" s="29"/>
      <c r="C7" s="33">
        <v>168000</v>
      </c>
      <c r="E7" s="98">
        <f>'Trimester 1'!M2</f>
        <v>17398.91</v>
      </c>
      <c r="F7" s="98">
        <f>'Trimester 2'!M2</f>
        <v>9487.0300000000007</v>
      </c>
      <c r="G7" s="98">
        <f>'Trimester 3'!M2</f>
        <v>15987.39</v>
      </c>
      <c r="H7" s="184">
        <f>'Budget 2016 detail'!G2</f>
        <v>56860.52</v>
      </c>
      <c r="I7" s="187">
        <f>SUM(E7:H7)</f>
        <v>99733.85</v>
      </c>
      <c r="J7" t="s">
        <v>520</v>
      </c>
    </row>
    <row r="8" spans="1:10">
      <c r="A8" s="32" t="s">
        <v>269</v>
      </c>
      <c r="B8" s="29"/>
      <c r="C8" s="34">
        <v>49000</v>
      </c>
      <c r="F8" s="98">
        <f>'Trimester 2'!M4</f>
        <v>11079.57</v>
      </c>
      <c r="H8" s="61"/>
      <c r="I8" s="187">
        <f t="shared" ref="I8:I10" si="0">SUM(E8:H8)</f>
        <v>11079.57</v>
      </c>
      <c r="J8" t="s">
        <v>521</v>
      </c>
    </row>
    <row r="9" spans="1:10">
      <c r="A9" s="32" t="s">
        <v>71</v>
      </c>
      <c r="B9" s="29"/>
      <c r="C9" s="34">
        <v>3000</v>
      </c>
      <c r="E9" s="98">
        <f>'Trimester 1'!M3</f>
        <v>826.27</v>
      </c>
      <c r="F9" s="98">
        <f>'Trimester 2'!M3</f>
        <v>547.03</v>
      </c>
      <c r="G9" s="98">
        <f>'Trimester 3'!M3</f>
        <v>491.88</v>
      </c>
      <c r="H9" s="184">
        <f>'Budget 2016 detail'!G3</f>
        <v>493.92</v>
      </c>
      <c r="I9" s="161">
        <f t="shared" si="0"/>
        <v>2359.1</v>
      </c>
    </row>
    <row r="10" spans="1:10">
      <c r="A10" s="32" t="s">
        <v>270</v>
      </c>
      <c r="B10" s="29"/>
      <c r="C10" s="34">
        <v>288</v>
      </c>
      <c r="E10" s="44">
        <f>C10/4</f>
        <v>72</v>
      </c>
      <c r="F10" s="44">
        <f>C10/4</f>
        <v>72</v>
      </c>
      <c r="G10" s="98">
        <f>C10/4</f>
        <v>72</v>
      </c>
      <c r="H10" s="115">
        <f>C10/4</f>
        <v>72</v>
      </c>
      <c r="I10" s="161">
        <f t="shared" si="0"/>
        <v>288</v>
      </c>
    </row>
    <row r="11" spans="1:10">
      <c r="A11" s="32" t="s">
        <v>576</v>
      </c>
      <c r="B11" s="29"/>
      <c r="C11" s="34"/>
      <c r="E11" s="44"/>
      <c r="F11" s="44"/>
      <c r="H11" s="115">
        <f>'Budget 2016 detail'!G6</f>
        <v>500</v>
      </c>
      <c r="I11" s="98"/>
    </row>
    <row r="12" spans="1:10">
      <c r="A12" s="35"/>
      <c r="B12" s="36"/>
      <c r="C12" s="46"/>
      <c r="H12" s="61"/>
    </row>
    <row r="13" spans="1:10">
      <c r="A13" s="37" t="s">
        <v>271</v>
      </c>
      <c r="B13" s="29"/>
      <c r="C13" s="111">
        <f>SUM(C7:C12)</f>
        <v>220288</v>
      </c>
      <c r="D13" s="112"/>
      <c r="E13" s="113">
        <f>SUM(E7:E10)</f>
        <v>18297.18</v>
      </c>
      <c r="F13" s="113">
        <f>SUM(F7:F10)</f>
        <v>21185.629999999997</v>
      </c>
      <c r="G13" s="113">
        <f>SUM(G7:G10)</f>
        <v>16551.27</v>
      </c>
      <c r="H13" s="185">
        <f>SUM(H7:H11)</f>
        <v>57926.439999999995</v>
      </c>
      <c r="I13" s="188">
        <f>SUM(E13:H13)</f>
        <v>113960.51999999999</v>
      </c>
    </row>
    <row r="14" spans="1:10">
      <c r="A14" s="31"/>
      <c r="B14" s="38"/>
      <c r="C14" s="29"/>
    </row>
    <row r="15" spans="1:10">
      <c r="A15" s="191" t="s">
        <v>272</v>
      </c>
      <c r="B15" s="191"/>
      <c r="C15" s="39"/>
    </row>
    <row r="16" spans="1:10">
      <c r="A16" s="40"/>
      <c r="B16" s="41"/>
      <c r="C16" s="29"/>
    </row>
    <row r="17" spans="1:10">
      <c r="A17" s="42" t="s">
        <v>134</v>
      </c>
      <c r="B17" s="43"/>
      <c r="C17" s="33">
        <v>1500</v>
      </c>
      <c r="E17" s="98">
        <f>'Trimester 1'!M7</f>
        <v>300</v>
      </c>
      <c r="F17" s="98">
        <f>'Trimester 2'!M7</f>
        <v>0</v>
      </c>
      <c r="H17" s="61"/>
      <c r="I17" s="189">
        <f>SUM(E17:H17)</f>
        <v>300</v>
      </c>
    </row>
    <row r="18" spans="1:10">
      <c r="A18" s="42" t="s">
        <v>273</v>
      </c>
      <c r="B18" s="43"/>
      <c r="C18" s="33">
        <v>79248</v>
      </c>
      <c r="E18" s="98">
        <f>'Trimester 1'!M9</f>
        <v>19092.780000000002</v>
      </c>
      <c r="F18" s="98">
        <f>'Trimester 2'!M9</f>
        <v>17141.780000000002</v>
      </c>
      <c r="G18" s="167">
        <f>'Trimester 3'!M9</f>
        <v>11991.81</v>
      </c>
      <c r="H18" s="186">
        <f>'Trimester 4'!M10</f>
        <v>10260.07</v>
      </c>
      <c r="I18" s="189">
        <f t="shared" ref="I18:I32" si="1">SUM(E18:H18)</f>
        <v>58486.44</v>
      </c>
      <c r="J18" t="s">
        <v>380</v>
      </c>
    </row>
    <row r="19" spans="1:10">
      <c r="A19" t="s">
        <v>274</v>
      </c>
      <c r="C19" s="44">
        <v>5850</v>
      </c>
      <c r="F19" s="98">
        <f>'Trimester 2'!M21</f>
        <v>229.82</v>
      </c>
      <c r="H19" s="61"/>
      <c r="I19" s="189">
        <f t="shared" si="1"/>
        <v>229.82</v>
      </c>
    </row>
    <row r="20" spans="1:10">
      <c r="A20" s="45" t="s">
        <v>275</v>
      </c>
      <c r="B20" s="43"/>
      <c r="C20" s="33">
        <v>8090</v>
      </c>
      <c r="E20" s="98">
        <f>'Trimester 1'!M45</f>
        <v>1990.94</v>
      </c>
      <c r="F20" s="98">
        <f>'Trimester 2'!M46</f>
        <v>3563.5399999999995</v>
      </c>
      <c r="G20" s="98">
        <f>'Trimester 3'!M46</f>
        <v>1279.7999999999997</v>
      </c>
      <c r="H20" s="61">
        <f>'Trimester 4'!M47</f>
        <v>1498.96</v>
      </c>
      <c r="I20" s="161">
        <f t="shared" si="1"/>
        <v>8333.239999999998</v>
      </c>
    </row>
    <row r="21" spans="1:10" ht="16">
      <c r="A21" s="45" t="s">
        <v>276</v>
      </c>
      <c r="C21" s="46">
        <v>17400</v>
      </c>
      <c r="E21" s="98">
        <f>'Trimester 1'!M29</f>
        <v>628.27</v>
      </c>
      <c r="F21" s="98">
        <f>'Trimester 2'!M29</f>
        <v>1506.5</v>
      </c>
      <c r="G21" s="98">
        <f>'Trimester 3'!M29</f>
        <v>705</v>
      </c>
      <c r="H21" s="61">
        <f>'Trimester 4'!M30</f>
        <v>385</v>
      </c>
      <c r="I21" s="189">
        <f t="shared" si="1"/>
        <v>3224.77</v>
      </c>
    </row>
    <row r="22" spans="1:10">
      <c r="A22" s="42" t="s">
        <v>89</v>
      </c>
      <c r="B22" s="43"/>
      <c r="C22" s="33">
        <v>76000</v>
      </c>
      <c r="E22" s="98">
        <f>'Trimester 1'!M51</f>
        <v>19729.41</v>
      </c>
      <c r="F22" s="98">
        <f>'Trimester 2'!M52</f>
        <v>22268.61</v>
      </c>
      <c r="G22" s="167">
        <f>'Trimester 3'!M52</f>
        <v>19122.22</v>
      </c>
      <c r="H22" s="61">
        <f>'Trimester 4'!M53</f>
        <v>22866.39</v>
      </c>
      <c r="I22" s="161">
        <f t="shared" si="1"/>
        <v>83986.63</v>
      </c>
    </row>
    <row r="23" spans="1:10">
      <c r="A23" s="42" t="s">
        <v>277</v>
      </c>
      <c r="B23" s="43"/>
      <c r="C23" s="33">
        <v>1000</v>
      </c>
      <c r="H23" s="61">
        <f>'Trimester 4'!M54</f>
        <v>55.59</v>
      </c>
      <c r="I23" s="189">
        <f t="shared" si="1"/>
        <v>55.59</v>
      </c>
    </row>
    <row r="24" spans="1:10">
      <c r="A24" s="42" t="s">
        <v>278</v>
      </c>
      <c r="B24" s="43"/>
      <c r="C24" s="33">
        <v>3700</v>
      </c>
      <c r="H24" s="61"/>
      <c r="I24" s="189">
        <f t="shared" si="1"/>
        <v>0</v>
      </c>
    </row>
    <row r="25" spans="1:10">
      <c r="A25" s="42" t="s">
        <v>279</v>
      </c>
      <c r="B25" s="43"/>
      <c r="C25" s="33">
        <v>500</v>
      </c>
      <c r="F25" s="98">
        <f>'Trimester 2'!M59</f>
        <v>200</v>
      </c>
      <c r="H25" s="61"/>
      <c r="I25" s="189">
        <f t="shared" si="1"/>
        <v>200</v>
      </c>
      <c r="J25" t="s">
        <v>518</v>
      </c>
    </row>
    <row r="26" spans="1:10">
      <c r="A26" s="42" t="s">
        <v>280</v>
      </c>
      <c r="B26" s="43"/>
      <c r="C26" s="33">
        <v>5000</v>
      </c>
      <c r="G26" s="98">
        <f>'Trimester 3'!M60</f>
        <v>550</v>
      </c>
      <c r="H26" s="61">
        <f>'Trimester 4'!M61</f>
        <v>1057.74</v>
      </c>
      <c r="I26" s="189">
        <f t="shared" si="1"/>
        <v>1607.74</v>
      </c>
    </row>
    <row r="27" spans="1:10">
      <c r="A27" s="42" t="s">
        <v>281</v>
      </c>
      <c r="B27" s="43"/>
      <c r="C27" s="33">
        <v>7500</v>
      </c>
      <c r="E27" s="98">
        <f>'Trimester 1'!M60</f>
        <v>1750</v>
      </c>
      <c r="G27" s="98">
        <f>'Trimester 3'!M61</f>
        <v>250</v>
      </c>
      <c r="H27" s="61">
        <f>'Trimester 4'!M62</f>
        <v>907.21</v>
      </c>
      <c r="I27" s="189">
        <f t="shared" si="1"/>
        <v>2907.21</v>
      </c>
      <c r="J27" t="s">
        <v>745</v>
      </c>
    </row>
    <row r="28" spans="1:10">
      <c r="A28" s="45" t="s">
        <v>60</v>
      </c>
      <c r="C28" s="46">
        <v>500</v>
      </c>
      <c r="E28" s="98">
        <f>'Trimester 1'!M61</f>
        <v>220.6</v>
      </c>
      <c r="F28" s="98">
        <f>'Trimester 2'!M62</f>
        <v>410.74</v>
      </c>
      <c r="H28" s="61">
        <f>'Trimester 4'!M63</f>
        <v>216.93</v>
      </c>
      <c r="I28" s="161">
        <f t="shared" si="1"/>
        <v>848.27</v>
      </c>
    </row>
    <row r="29" spans="1:10">
      <c r="A29" s="45" t="s">
        <v>282</v>
      </c>
      <c r="C29" s="46">
        <v>10000</v>
      </c>
      <c r="E29" s="98">
        <f>'Trimester 1'!M62</f>
        <v>4050</v>
      </c>
      <c r="F29" s="98">
        <f>'Trimester 2'!M63</f>
        <v>5282</v>
      </c>
      <c r="G29" s="98">
        <f>'Trimester 3'!M63</f>
        <v>1361</v>
      </c>
      <c r="H29" s="61">
        <f>'Trimester 4'!M64</f>
        <v>4880</v>
      </c>
      <c r="I29" s="187">
        <f t="shared" si="1"/>
        <v>15573</v>
      </c>
    </row>
    <row r="30" spans="1:10">
      <c r="A30" s="45" t="s">
        <v>283</v>
      </c>
      <c r="C30" s="46">
        <v>1000</v>
      </c>
      <c r="G30" s="98">
        <f>'Trimester 3'!M65</f>
        <v>148.77000000000001</v>
      </c>
      <c r="H30" s="61"/>
      <c r="I30" s="189">
        <f t="shared" si="1"/>
        <v>148.77000000000001</v>
      </c>
    </row>
    <row r="31" spans="1:10">
      <c r="A31" s="45" t="s">
        <v>284</v>
      </c>
      <c r="C31" s="46">
        <v>2000</v>
      </c>
      <c r="E31" s="98">
        <f>'Trimester 1'!M65</f>
        <v>114.9</v>
      </c>
      <c r="G31" s="98">
        <f>'Trimester 3'!M66</f>
        <v>465.65</v>
      </c>
      <c r="H31" s="61"/>
      <c r="I31" s="189">
        <f t="shared" si="1"/>
        <v>580.54999999999995</v>
      </c>
    </row>
    <row r="32" spans="1:10">
      <c r="A32" s="42" t="s">
        <v>285</v>
      </c>
      <c r="B32" s="43"/>
      <c r="C32" s="33">
        <v>1000</v>
      </c>
      <c r="F32" s="98">
        <f>'Trimester 2'!M70</f>
        <v>421.73</v>
      </c>
      <c r="H32" s="61"/>
      <c r="I32" s="161">
        <f t="shared" si="1"/>
        <v>421.73</v>
      </c>
    </row>
    <row r="33" spans="1:9">
      <c r="A33" s="42" t="s">
        <v>576</v>
      </c>
      <c r="B33" s="43"/>
      <c r="C33" s="33"/>
      <c r="E33" s="98">
        <f>'Trimester 1'!M70</f>
        <v>923.15000000000009</v>
      </c>
      <c r="F33" s="98">
        <f>'Trimester 2'!M71</f>
        <v>3939.12</v>
      </c>
      <c r="G33" s="98">
        <f>'Trimester 3'!M71</f>
        <v>2631</v>
      </c>
      <c r="H33" s="61">
        <f>'Trimester 4'!M72</f>
        <v>1</v>
      </c>
      <c r="I33" s="187">
        <f>SUM(E33:H33)</f>
        <v>7494.27</v>
      </c>
    </row>
    <row r="34" spans="1:9">
      <c r="A34" s="47"/>
      <c r="B34" s="48"/>
      <c r="C34" s="33"/>
      <c r="H34" s="61"/>
    </row>
    <row r="35" spans="1:9">
      <c r="A35" s="49" t="s">
        <v>286</v>
      </c>
      <c r="B35" s="49"/>
      <c r="C35" s="114">
        <f>SUM(C17:C34)</f>
        <v>220288</v>
      </c>
      <c r="D35" s="112"/>
      <c r="E35" s="113">
        <f>SUM(E17:E33)</f>
        <v>48800.05</v>
      </c>
      <c r="F35" s="113">
        <f t="shared" ref="F35:I35" si="2">SUM(F17:F33)</f>
        <v>54963.840000000004</v>
      </c>
      <c r="G35" s="113">
        <f t="shared" si="2"/>
        <v>38505.25</v>
      </c>
      <c r="H35" s="113">
        <f t="shared" si="2"/>
        <v>42128.889999999992</v>
      </c>
      <c r="I35" s="190">
        <f t="shared" si="2"/>
        <v>184398.02999999997</v>
      </c>
    </row>
    <row r="37" spans="1:9">
      <c r="A37" t="s">
        <v>287</v>
      </c>
    </row>
    <row r="38" spans="1:9">
      <c r="H38" s="98"/>
    </row>
    <row r="39" spans="1:9">
      <c r="E39" s="98"/>
    </row>
    <row r="43" spans="1:9">
      <c r="A43" s="49" t="s">
        <v>288</v>
      </c>
    </row>
    <row r="44" spans="1:9">
      <c r="A44" s="50" t="s">
        <v>289</v>
      </c>
      <c r="C44" s="50" t="s">
        <v>290</v>
      </c>
    </row>
    <row r="45" spans="1:9">
      <c r="A45" s="51" t="s">
        <v>291</v>
      </c>
      <c r="C45" s="51" t="s">
        <v>292</v>
      </c>
    </row>
    <row r="46" spans="1:9">
      <c r="A46" s="51" t="s">
        <v>293</v>
      </c>
      <c r="C46" s="51" t="s">
        <v>294</v>
      </c>
    </row>
    <row r="47" spans="1:9">
      <c r="A47" s="51" t="s">
        <v>295</v>
      </c>
      <c r="C47" s="51" t="s">
        <v>296</v>
      </c>
    </row>
    <row r="48" spans="1:9">
      <c r="A48" s="51" t="s">
        <v>297</v>
      </c>
      <c r="C48" s="51" t="s">
        <v>298</v>
      </c>
    </row>
    <row r="49" spans="1:3">
      <c r="A49" s="51" t="s">
        <v>299</v>
      </c>
      <c r="C49" s="51" t="s">
        <v>300</v>
      </c>
    </row>
    <row r="50" spans="1:3">
      <c r="A50" s="51" t="s">
        <v>301</v>
      </c>
      <c r="C50" s="51" t="s">
        <v>302</v>
      </c>
    </row>
    <row r="51" spans="1:3">
      <c r="A51" s="51" t="s">
        <v>303</v>
      </c>
    </row>
    <row r="54" spans="1:3" ht="16">
      <c r="A54" s="50" t="s">
        <v>304</v>
      </c>
      <c r="C54" t="s">
        <v>305</v>
      </c>
    </row>
    <row r="55" spans="1:3">
      <c r="A55" s="51" t="s">
        <v>306</v>
      </c>
      <c r="C55" s="51" t="s">
        <v>307</v>
      </c>
    </row>
    <row r="56" spans="1:3">
      <c r="A56" s="51" t="s">
        <v>308</v>
      </c>
      <c r="C56" s="51" t="s">
        <v>309</v>
      </c>
    </row>
    <row r="57" spans="1:3">
      <c r="A57" s="51" t="s">
        <v>310</v>
      </c>
    </row>
    <row r="58" spans="1:3">
      <c r="A58" s="51" t="s">
        <v>311</v>
      </c>
    </row>
    <row r="59" spans="1:3">
      <c r="A59" s="51" t="s">
        <v>312</v>
      </c>
    </row>
    <row r="60" spans="1:3">
      <c r="A60" s="52" t="s">
        <v>313</v>
      </c>
    </row>
  </sheetData>
  <mergeCells count="6">
    <mergeCell ref="A15:B15"/>
    <mergeCell ref="A1:C1"/>
    <mergeCell ref="A2:C2"/>
    <mergeCell ref="A3:C3"/>
    <mergeCell ref="A4:B4"/>
    <mergeCell ref="A5:B5"/>
  </mergeCells>
  <dataValidations disablePrompts="1" count="2">
    <dataValidation type="decimal" allowBlank="1" showInputMessage="1" showErrorMessage="1" error="Please enter an amount between -10,000,000 and 10,000,000." sqref="C8:C12 C17:C18 C20 C32:C34 C22:C27">
      <formula1>-10000000</formula1>
      <formula2>10000000</formula2>
    </dataValidation>
    <dataValidation allowBlank="1" showInputMessage="1" showErrorMessage="1" error="Please enter an amount between -10,000,000 and 10,000,000." sqref="C13"/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56" workbookViewId="0">
      <selection activeCell="H7" sqref="H7"/>
    </sheetView>
  </sheetViews>
  <sheetFormatPr baseColWidth="10" defaultRowHeight="15" x14ac:dyDescent="0"/>
  <cols>
    <col min="1" max="1" width="29.6640625" bestFit="1" customWidth="1"/>
    <col min="2" max="2" width="14.5" style="127" bestFit="1" customWidth="1"/>
    <col min="3" max="3" width="2.33203125" customWidth="1"/>
    <col min="4" max="8" width="10.83203125" style="98"/>
  </cols>
  <sheetData>
    <row r="1" spans="1:9" ht="25">
      <c r="A1" s="116" t="s">
        <v>103</v>
      </c>
      <c r="B1" s="117" t="s">
        <v>381</v>
      </c>
      <c r="D1" s="127" t="s">
        <v>375</v>
      </c>
      <c r="E1" s="127" t="s">
        <v>376</v>
      </c>
      <c r="F1" s="127" t="s">
        <v>377</v>
      </c>
      <c r="G1" s="129" t="s">
        <v>378</v>
      </c>
      <c r="H1" s="130" t="s">
        <v>373</v>
      </c>
    </row>
    <row r="2" spans="1:9">
      <c r="A2" s="56" t="s">
        <v>519</v>
      </c>
      <c r="B2" s="118">
        <v>168000</v>
      </c>
      <c r="D2" s="98">
        <v>17398.91</v>
      </c>
      <c r="E2" s="98">
        <v>9487.0300000000007</v>
      </c>
      <c r="F2" s="98">
        <v>15987.39</v>
      </c>
      <c r="G2" s="98">
        <v>56860.52</v>
      </c>
      <c r="H2" s="131">
        <f>SUM(D2:G2)</f>
        <v>99733.85</v>
      </c>
    </row>
    <row r="3" spans="1:9">
      <c r="A3" s="56" t="s">
        <v>71</v>
      </c>
      <c r="B3" s="118">
        <v>49000</v>
      </c>
      <c r="D3" s="98">
        <v>826.27</v>
      </c>
      <c r="E3" s="98">
        <v>547.03</v>
      </c>
      <c r="F3" s="98">
        <v>491.88</v>
      </c>
      <c r="G3" s="98">
        <v>493.92</v>
      </c>
      <c r="H3" s="131">
        <f t="shared" ref="H3:H5" si="0">SUM(D3:G3)</f>
        <v>2359.1</v>
      </c>
    </row>
    <row r="4" spans="1:9">
      <c r="A4" s="57" t="s">
        <v>314</v>
      </c>
      <c r="B4" s="118">
        <v>3000</v>
      </c>
      <c r="E4" s="98">
        <v>11079.57</v>
      </c>
      <c r="H4" s="131">
        <f t="shared" si="0"/>
        <v>11079.57</v>
      </c>
    </row>
    <row r="5" spans="1:9">
      <c r="A5" s="57" t="s">
        <v>270</v>
      </c>
      <c r="B5" s="118">
        <v>288</v>
      </c>
      <c r="D5" s="98">
        <v>72</v>
      </c>
      <c r="E5" s="98">
        <v>72</v>
      </c>
      <c r="F5" s="98">
        <v>72</v>
      </c>
      <c r="G5" s="98">
        <v>72</v>
      </c>
      <c r="H5" s="131">
        <f t="shared" si="0"/>
        <v>288</v>
      </c>
    </row>
    <row r="6" spans="1:9">
      <c r="A6" s="57" t="s">
        <v>576</v>
      </c>
      <c r="B6" s="118"/>
      <c r="G6" s="98">
        <v>500</v>
      </c>
      <c r="H6" s="131">
        <f>SUM(D6:G6)</f>
        <v>500</v>
      </c>
    </row>
    <row r="7" spans="1:9">
      <c r="A7" s="57"/>
      <c r="B7" s="118"/>
      <c r="H7" s="131"/>
    </row>
    <row r="8" spans="1:9">
      <c r="A8" s="57" t="s">
        <v>373</v>
      </c>
      <c r="B8" s="118">
        <f>SUM(B2:B5)</f>
        <v>220288</v>
      </c>
      <c r="D8" s="113">
        <f>SUM(D2:D5)</f>
        <v>18297.18</v>
      </c>
      <c r="E8" s="113">
        <f>SUM(E2:E5)</f>
        <v>21185.63</v>
      </c>
      <c r="F8" s="113">
        <f>SUM(F2:F5)</f>
        <v>16551.27</v>
      </c>
      <c r="G8" s="113">
        <f>SUM(G2:G6)</f>
        <v>57926.439999999995</v>
      </c>
      <c r="H8" s="132">
        <f>SUM(H2:H6)</f>
        <v>113960.52000000002</v>
      </c>
    </row>
    <row r="9" spans="1:9" s="55" customFormat="1">
      <c r="A9" s="54"/>
      <c r="B9" s="119"/>
      <c r="D9" s="104"/>
      <c r="E9" s="104"/>
      <c r="F9" s="104"/>
      <c r="G9" s="104"/>
      <c r="H9" s="104"/>
    </row>
    <row r="10" spans="1:9" ht="25">
      <c r="A10" s="197" t="s">
        <v>315</v>
      </c>
      <c r="B10" s="198"/>
    </row>
    <row r="11" spans="1:9">
      <c r="A11" s="58" t="s">
        <v>316</v>
      </c>
      <c r="B11" s="120"/>
      <c r="H11" s="131"/>
    </row>
    <row r="12" spans="1:9">
      <c r="A12" s="59" t="s">
        <v>317</v>
      </c>
      <c r="B12" s="121">
        <v>1500</v>
      </c>
      <c r="D12" s="98">
        <v>300</v>
      </c>
      <c r="E12" s="98">
        <v>0</v>
      </c>
      <c r="F12" s="98">
        <v>0</v>
      </c>
      <c r="G12" s="98">
        <v>0</v>
      </c>
      <c r="H12" s="131">
        <f>SUM(D12:G12)</f>
        <v>300</v>
      </c>
    </row>
    <row r="13" spans="1:9">
      <c r="A13" s="58" t="s">
        <v>318</v>
      </c>
      <c r="B13" s="120"/>
      <c r="H13" s="131"/>
    </row>
    <row r="14" spans="1:9">
      <c r="A14" s="60" t="s">
        <v>319</v>
      </c>
      <c r="B14" s="122">
        <v>4800</v>
      </c>
      <c r="D14" s="98">
        <v>360</v>
      </c>
      <c r="E14" s="98">
        <v>610</v>
      </c>
      <c r="F14" s="98">
        <v>80</v>
      </c>
      <c r="G14" s="98">
        <v>780</v>
      </c>
      <c r="H14" s="131">
        <f>SUM(D14:G14)</f>
        <v>1830</v>
      </c>
    </row>
    <row r="15" spans="1:9">
      <c r="A15" s="60" t="s">
        <v>320</v>
      </c>
      <c r="B15" s="122">
        <v>2000</v>
      </c>
      <c r="D15" s="98">
        <v>222.38</v>
      </c>
      <c r="E15" s="98">
        <v>291.89</v>
      </c>
      <c r="F15" s="98">
        <v>197.58</v>
      </c>
      <c r="G15" s="98">
        <v>308.95999999999998</v>
      </c>
      <c r="H15" s="131">
        <f t="shared" ref="H15:H32" si="1">SUM(D15:G15)</f>
        <v>1020.81</v>
      </c>
    </row>
    <row r="16" spans="1:9">
      <c r="A16" s="60" t="s">
        <v>366</v>
      </c>
      <c r="B16" s="122">
        <v>18000</v>
      </c>
      <c r="D16" s="98">
        <v>2758</v>
      </c>
      <c r="E16" s="98">
        <v>1260</v>
      </c>
      <c r="F16" s="98">
        <v>405</v>
      </c>
      <c r="G16" s="98">
        <v>1095</v>
      </c>
      <c r="H16" s="131">
        <f t="shared" si="1"/>
        <v>5518</v>
      </c>
      <c r="I16" t="s">
        <v>380</v>
      </c>
    </row>
    <row r="17" spans="1:8">
      <c r="A17" s="60" t="s">
        <v>321</v>
      </c>
      <c r="B17" s="122">
        <v>1000</v>
      </c>
      <c r="D17" s="98">
        <v>354.82</v>
      </c>
      <c r="E17" s="98">
        <v>108.64</v>
      </c>
      <c r="F17" s="98">
        <v>31.12</v>
      </c>
      <c r="G17" s="98">
        <v>39.700000000000003</v>
      </c>
      <c r="H17" s="131">
        <f t="shared" si="1"/>
        <v>534.28</v>
      </c>
    </row>
    <row r="18" spans="1:8">
      <c r="A18" s="60" t="s">
        <v>322</v>
      </c>
      <c r="B18" s="122">
        <v>32448</v>
      </c>
      <c r="D18" s="98">
        <v>8265.7800000000007</v>
      </c>
      <c r="E18" s="98">
        <v>8120.6599999999989</v>
      </c>
      <c r="F18" s="98">
        <v>5944.52</v>
      </c>
      <c r="G18" s="98">
        <v>4625.26</v>
      </c>
      <c r="H18" s="131">
        <f t="shared" si="1"/>
        <v>26956.22</v>
      </c>
    </row>
    <row r="19" spans="1:8">
      <c r="A19" s="60" t="s">
        <v>323</v>
      </c>
      <c r="B19" s="122">
        <v>17000</v>
      </c>
      <c r="D19" s="98">
        <v>6654.39</v>
      </c>
      <c r="E19" s="98">
        <v>5784.49</v>
      </c>
      <c r="F19" s="98">
        <v>4828.37</v>
      </c>
      <c r="G19" s="98">
        <v>2753.63</v>
      </c>
      <c r="H19" s="131">
        <f t="shared" si="1"/>
        <v>20020.88</v>
      </c>
    </row>
    <row r="20" spans="1:8">
      <c r="A20" s="60" t="s">
        <v>324</v>
      </c>
      <c r="B20" s="122">
        <v>600</v>
      </c>
      <c r="H20" s="131">
        <f t="shared" si="1"/>
        <v>0</v>
      </c>
    </row>
    <row r="21" spans="1:8">
      <c r="A21" s="60" t="s">
        <v>365</v>
      </c>
      <c r="B21" s="122">
        <v>1500</v>
      </c>
      <c r="D21" s="98">
        <v>40</v>
      </c>
      <c r="E21" s="98">
        <v>330</v>
      </c>
      <c r="F21" s="98">
        <v>120</v>
      </c>
      <c r="G21" s="98">
        <v>298.04000000000002</v>
      </c>
      <c r="H21" s="131">
        <f t="shared" si="1"/>
        <v>788.04</v>
      </c>
    </row>
    <row r="22" spans="1:8">
      <c r="A22" s="60" t="s">
        <v>325</v>
      </c>
      <c r="B22" s="122">
        <v>1000</v>
      </c>
      <c r="H22" s="131">
        <f t="shared" si="1"/>
        <v>0</v>
      </c>
    </row>
    <row r="23" spans="1:8">
      <c r="A23" s="60" t="s">
        <v>326</v>
      </c>
      <c r="B23" s="122">
        <v>300</v>
      </c>
      <c r="D23" s="98">
        <v>175.21</v>
      </c>
      <c r="E23" s="98">
        <v>440.4</v>
      </c>
      <c r="H23" s="175">
        <f t="shared" si="1"/>
        <v>615.61</v>
      </c>
    </row>
    <row r="24" spans="1:8">
      <c r="A24" s="62" t="s">
        <v>367</v>
      </c>
      <c r="B24" s="121">
        <v>600</v>
      </c>
      <c r="D24" s="98">
        <v>262.20000000000005</v>
      </c>
      <c r="E24" s="98">
        <v>195.7</v>
      </c>
      <c r="F24" s="98">
        <v>385.22</v>
      </c>
      <c r="G24" s="98">
        <v>359.48</v>
      </c>
      <c r="H24" s="175">
        <f t="shared" si="1"/>
        <v>1202.6000000000001</v>
      </c>
    </row>
    <row r="25" spans="1:8">
      <c r="A25" s="63" t="s">
        <v>327</v>
      </c>
      <c r="B25" s="123"/>
      <c r="H25" s="131"/>
    </row>
    <row r="26" spans="1:8">
      <c r="A26" s="60" t="s">
        <v>328</v>
      </c>
      <c r="B26" s="122">
        <v>150</v>
      </c>
      <c r="H26" s="131">
        <f t="shared" si="1"/>
        <v>0</v>
      </c>
    </row>
    <row r="27" spans="1:8">
      <c r="A27" s="60" t="s">
        <v>329</v>
      </c>
      <c r="B27" s="122">
        <v>500</v>
      </c>
      <c r="H27" s="131">
        <f t="shared" si="1"/>
        <v>0</v>
      </c>
    </row>
    <row r="28" spans="1:8">
      <c r="A28" s="60" t="s">
        <v>330</v>
      </c>
      <c r="B28" s="122">
        <v>2500</v>
      </c>
      <c r="H28" s="131">
        <f t="shared" si="1"/>
        <v>0</v>
      </c>
    </row>
    <row r="29" spans="1:8">
      <c r="A29" s="60" t="s">
        <v>331</v>
      </c>
      <c r="B29" s="122">
        <v>1000</v>
      </c>
      <c r="H29" s="131">
        <f t="shared" si="1"/>
        <v>0</v>
      </c>
    </row>
    <row r="30" spans="1:8">
      <c r="A30" s="60" t="s">
        <v>332</v>
      </c>
      <c r="B30" s="122">
        <v>600</v>
      </c>
      <c r="E30" s="98">
        <v>229.82</v>
      </c>
      <c r="H30" s="131">
        <f t="shared" si="1"/>
        <v>229.82</v>
      </c>
    </row>
    <row r="31" spans="1:8">
      <c r="A31" s="60" t="s">
        <v>333</v>
      </c>
      <c r="B31" s="122">
        <v>500</v>
      </c>
      <c r="H31" s="131">
        <f t="shared" si="1"/>
        <v>0</v>
      </c>
    </row>
    <row r="32" spans="1:8">
      <c r="A32" s="62" t="s">
        <v>334</v>
      </c>
      <c r="B32" s="121">
        <v>600</v>
      </c>
      <c r="H32" s="131">
        <f t="shared" si="1"/>
        <v>0</v>
      </c>
    </row>
    <row r="33" spans="1:8">
      <c r="A33" s="64" t="s">
        <v>335</v>
      </c>
      <c r="B33" s="123"/>
      <c r="H33" s="131"/>
    </row>
    <row r="34" spans="1:8">
      <c r="A34" s="65" t="s">
        <v>336</v>
      </c>
      <c r="B34" s="124"/>
      <c r="D34" s="128"/>
      <c r="E34" s="128"/>
      <c r="F34" s="128"/>
      <c r="G34" s="128"/>
      <c r="H34" s="133"/>
    </row>
    <row r="35" spans="1:8">
      <c r="A35" s="60" t="s">
        <v>337</v>
      </c>
      <c r="B35" s="122">
        <v>2000</v>
      </c>
      <c r="D35" s="98">
        <v>130</v>
      </c>
      <c r="E35" s="98">
        <v>345</v>
      </c>
      <c r="H35" s="131">
        <f t="shared" ref="H35:H74" si="2">SUM(D35:G35)</f>
        <v>475</v>
      </c>
    </row>
    <row r="36" spans="1:8">
      <c r="A36" s="60" t="s">
        <v>338</v>
      </c>
      <c r="B36" s="122">
        <v>500</v>
      </c>
      <c r="E36" s="98">
        <v>80</v>
      </c>
      <c r="H36" s="131">
        <f t="shared" si="2"/>
        <v>80</v>
      </c>
    </row>
    <row r="37" spans="1:8">
      <c r="A37" s="60" t="s">
        <v>339</v>
      </c>
      <c r="B37" s="122">
        <v>4800</v>
      </c>
      <c r="D37" s="98">
        <v>280</v>
      </c>
      <c r="E37" s="98">
        <v>760</v>
      </c>
      <c r="H37" s="131">
        <f t="shared" si="2"/>
        <v>1040</v>
      </c>
    </row>
    <row r="38" spans="1:8">
      <c r="A38" s="60" t="s">
        <v>340</v>
      </c>
      <c r="B38" s="122">
        <v>400</v>
      </c>
      <c r="D38" s="98">
        <v>127.96</v>
      </c>
      <c r="E38" s="98">
        <v>41.5</v>
      </c>
      <c r="H38" s="131">
        <f t="shared" si="2"/>
        <v>169.45999999999998</v>
      </c>
    </row>
    <row r="39" spans="1:8">
      <c r="A39" s="65" t="s">
        <v>341</v>
      </c>
      <c r="B39" s="124"/>
      <c r="D39" s="128"/>
      <c r="E39" s="128"/>
      <c r="F39" s="128"/>
      <c r="G39" s="128"/>
      <c r="H39" s="133"/>
    </row>
    <row r="40" spans="1:8">
      <c r="A40" s="60" t="s">
        <v>337</v>
      </c>
      <c r="B40" s="122">
        <v>1200</v>
      </c>
      <c r="E40" s="98">
        <v>200</v>
      </c>
      <c r="F40" s="98">
        <v>350</v>
      </c>
      <c r="G40" s="98">
        <v>160</v>
      </c>
      <c r="H40" s="131">
        <f t="shared" si="2"/>
        <v>710</v>
      </c>
    </row>
    <row r="41" spans="1:8">
      <c r="A41" s="60" t="s">
        <v>342</v>
      </c>
      <c r="B41" s="122">
        <v>1440</v>
      </c>
      <c r="E41" s="98">
        <v>60</v>
      </c>
      <c r="F41" s="98">
        <v>355</v>
      </c>
      <c r="G41" s="98">
        <v>185</v>
      </c>
      <c r="H41" s="131">
        <f t="shared" si="2"/>
        <v>600</v>
      </c>
    </row>
    <row r="42" spans="1:8">
      <c r="A42" s="60" t="s">
        <v>343</v>
      </c>
      <c r="B42" s="122">
        <v>200</v>
      </c>
      <c r="D42" s="98">
        <v>70.31</v>
      </c>
      <c r="H42" s="131">
        <f t="shared" si="2"/>
        <v>70.31</v>
      </c>
    </row>
    <row r="43" spans="1:8">
      <c r="A43" s="60" t="s">
        <v>344</v>
      </c>
      <c r="B43" s="122">
        <v>2880</v>
      </c>
      <c r="H43" s="131">
        <f t="shared" si="2"/>
        <v>0</v>
      </c>
    </row>
    <row r="44" spans="1:8">
      <c r="A44" s="60" t="s">
        <v>345</v>
      </c>
      <c r="B44" s="122">
        <v>780</v>
      </c>
      <c r="H44" s="131">
        <f t="shared" si="2"/>
        <v>0</v>
      </c>
    </row>
    <row r="45" spans="1:8">
      <c r="A45" s="66" t="s">
        <v>346</v>
      </c>
      <c r="B45" s="125">
        <v>1000</v>
      </c>
      <c r="H45" s="131">
        <f t="shared" si="2"/>
        <v>0</v>
      </c>
    </row>
    <row r="46" spans="1:8">
      <c r="A46" s="66" t="s">
        <v>347</v>
      </c>
      <c r="B46" s="125">
        <v>1000</v>
      </c>
      <c r="D46" s="98">
        <v>20</v>
      </c>
      <c r="E46" s="98">
        <v>20</v>
      </c>
      <c r="G46" s="98">
        <v>40</v>
      </c>
      <c r="H46" s="131">
        <f t="shared" si="2"/>
        <v>80</v>
      </c>
    </row>
    <row r="47" spans="1:8">
      <c r="A47" s="60" t="s">
        <v>348</v>
      </c>
      <c r="B47" s="122">
        <v>200</v>
      </c>
      <c r="H47" s="131">
        <f t="shared" si="2"/>
        <v>0</v>
      </c>
    </row>
    <row r="48" spans="1:8">
      <c r="A48" s="100" t="s">
        <v>349</v>
      </c>
      <c r="B48" s="126"/>
      <c r="D48" s="128"/>
      <c r="E48" s="128"/>
      <c r="F48" s="128"/>
      <c r="G48" s="128"/>
      <c r="H48" s="133"/>
    </row>
    <row r="49" spans="1:9">
      <c r="A49" s="84" t="s">
        <v>349</v>
      </c>
      <c r="B49" s="121">
        <v>1000</v>
      </c>
      <c r="H49" s="131">
        <f t="shared" si="2"/>
        <v>0</v>
      </c>
    </row>
    <row r="50" spans="1:9">
      <c r="A50" s="64" t="s">
        <v>350</v>
      </c>
      <c r="B50" s="123"/>
      <c r="H50" s="131"/>
    </row>
    <row r="51" spans="1:9">
      <c r="A51" s="60" t="s">
        <v>351</v>
      </c>
      <c r="B51" s="122">
        <v>640</v>
      </c>
      <c r="D51" s="98">
        <v>165.12</v>
      </c>
      <c r="E51" s="98">
        <v>165.12</v>
      </c>
      <c r="F51" s="98">
        <v>166.76</v>
      </c>
      <c r="G51" s="98">
        <v>170.04</v>
      </c>
      <c r="H51" s="131">
        <f t="shared" si="2"/>
        <v>667.04</v>
      </c>
    </row>
    <row r="52" spans="1:9">
      <c r="A52" s="60" t="s">
        <v>352</v>
      </c>
      <c r="B52" s="122">
        <v>1500</v>
      </c>
      <c r="H52" s="131">
        <f t="shared" si="2"/>
        <v>0</v>
      </c>
    </row>
    <row r="53" spans="1:9">
      <c r="A53" s="60" t="s">
        <v>353</v>
      </c>
      <c r="B53" s="122">
        <v>750</v>
      </c>
      <c r="D53" s="98">
        <v>127.44</v>
      </c>
      <c r="F53" s="98">
        <v>64.38</v>
      </c>
      <c r="G53" s="98">
        <v>134.19999999999999</v>
      </c>
      <c r="H53" s="131">
        <f t="shared" si="2"/>
        <v>326.02</v>
      </c>
    </row>
    <row r="54" spans="1:9">
      <c r="A54" s="60" t="s">
        <v>354</v>
      </c>
      <c r="B54" s="122">
        <v>4000</v>
      </c>
      <c r="D54" s="98">
        <v>1090.04</v>
      </c>
      <c r="E54" s="98">
        <v>1018.31</v>
      </c>
      <c r="F54" s="98">
        <v>1048.6600000000001</v>
      </c>
      <c r="G54" s="98">
        <v>1141.92</v>
      </c>
      <c r="H54" s="131">
        <f t="shared" si="2"/>
        <v>4298.93</v>
      </c>
    </row>
    <row r="55" spans="1:9">
      <c r="A55" s="62" t="s">
        <v>355</v>
      </c>
      <c r="B55" s="121">
        <v>1200</v>
      </c>
      <c r="D55" s="98">
        <v>608.34</v>
      </c>
      <c r="E55" s="98">
        <v>2380.1099999999997</v>
      </c>
      <c r="G55" s="98">
        <v>52.8</v>
      </c>
      <c r="H55" s="175">
        <f t="shared" si="2"/>
        <v>3041.25</v>
      </c>
    </row>
    <row r="56" spans="1:9">
      <c r="A56" s="69" t="s">
        <v>356</v>
      </c>
      <c r="B56" s="118">
        <v>76000</v>
      </c>
      <c r="D56" s="98">
        <v>19729.41</v>
      </c>
      <c r="E56" s="98">
        <v>22268.61</v>
      </c>
      <c r="F56" s="98">
        <v>19122.22</v>
      </c>
      <c r="G56" s="98">
        <v>22866.39</v>
      </c>
      <c r="H56" s="131">
        <f t="shared" si="2"/>
        <v>83986.63</v>
      </c>
    </row>
    <row r="57" spans="1:9">
      <c r="A57" s="69" t="s">
        <v>277</v>
      </c>
      <c r="B57" s="118">
        <v>1000</v>
      </c>
      <c r="G57" s="98">
        <v>55.59</v>
      </c>
      <c r="H57" s="131">
        <f t="shared" si="2"/>
        <v>55.59</v>
      </c>
    </row>
    <row r="58" spans="1:9">
      <c r="A58" s="70" t="s">
        <v>357</v>
      </c>
      <c r="B58" s="123"/>
      <c r="H58" s="131"/>
    </row>
    <row r="59" spans="1:9">
      <c r="A59" s="66" t="s">
        <v>358</v>
      </c>
      <c r="B59" s="125">
        <v>500</v>
      </c>
      <c r="H59" s="131">
        <f t="shared" si="2"/>
        <v>0</v>
      </c>
    </row>
    <row r="60" spans="1:9">
      <c r="A60" s="60" t="s">
        <v>359</v>
      </c>
      <c r="B60" s="122">
        <v>600</v>
      </c>
      <c r="H60" s="131">
        <f t="shared" si="2"/>
        <v>0</v>
      </c>
    </row>
    <row r="61" spans="1:9">
      <c r="A61" s="60" t="s">
        <v>360</v>
      </c>
      <c r="B61" s="122">
        <v>2400</v>
      </c>
      <c r="H61" s="131">
        <f t="shared" si="2"/>
        <v>0</v>
      </c>
    </row>
    <row r="62" spans="1:9">
      <c r="A62" s="62" t="s">
        <v>340</v>
      </c>
      <c r="B62" s="121">
        <v>200</v>
      </c>
      <c r="H62" s="131">
        <f t="shared" si="2"/>
        <v>0</v>
      </c>
    </row>
    <row r="63" spans="1:9">
      <c r="A63" s="68" t="s">
        <v>279</v>
      </c>
      <c r="B63" s="118">
        <v>500</v>
      </c>
      <c r="E63" s="98">
        <v>200</v>
      </c>
      <c r="H63" s="131">
        <f t="shared" si="2"/>
        <v>200</v>
      </c>
      <c r="I63" t="s">
        <v>518</v>
      </c>
    </row>
    <row r="64" spans="1:9">
      <c r="A64" s="69" t="s">
        <v>368</v>
      </c>
      <c r="B64" s="118">
        <v>5000</v>
      </c>
      <c r="F64" s="98">
        <v>550</v>
      </c>
      <c r="G64" s="98">
        <v>1057.74</v>
      </c>
      <c r="H64" s="131">
        <f t="shared" si="2"/>
        <v>1607.74</v>
      </c>
    </row>
    <row r="65" spans="1:9">
      <c r="A65" s="69" t="s">
        <v>369</v>
      </c>
      <c r="B65" s="118">
        <v>7500</v>
      </c>
      <c r="D65" s="98">
        <v>1750</v>
      </c>
      <c r="F65" s="98">
        <v>250</v>
      </c>
      <c r="G65" s="98">
        <v>907.21</v>
      </c>
      <c r="H65" s="131">
        <f t="shared" si="2"/>
        <v>2907.21</v>
      </c>
      <c r="I65" t="s">
        <v>745</v>
      </c>
    </row>
    <row r="66" spans="1:9">
      <c r="A66" s="69" t="s">
        <v>60</v>
      </c>
      <c r="B66" s="118">
        <v>500</v>
      </c>
      <c r="D66" s="98">
        <v>220.6</v>
      </c>
      <c r="E66" s="98">
        <v>410.74</v>
      </c>
      <c r="G66" s="98">
        <v>216.93</v>
      </c>
      <c r="H66" s="131">
        <f t="shared" si="2"/>
        <v>848.27</v>
      </c>
    </row>
    <row r="67" spans="1:9">
      <c r="A67" s="63" t="s">
        <v>282</v>
      </c>
      <c r="B67" s="123"/>
      <c r="H67" s="131"/>
    </row>
    <row r="68" spans="1:9">
      <c r="A68" s="71" t="s">
        <v>62</v>
      </c>
      <c r="B68" s="121">
        <v>10000</v>
      </c>
      <c r="D68" s="98">
        <v>4050</v>
      </c>
      <c r="E68" s="98">
        <v>5282</v>
      </c>
      <c r="F68" s="98">
        <v>1361</v>
      </c>
      <c r="G68" s="98">
        <v>4880</v>
      </c>
      <c r="H68" s="175">
        <f t="shared" si="2"/>
        <v>15573</v>
      </c>
    </row>
    <row r="69" spans="1:9">
      <c r="A69" s="72" t="s">
        <v>361</v>
      </c>
      <c r="B69" s="118">
        <v>1000</v>
      </c>
      <c r="F69" s="98">
        <v>148.77000000000001</v>
      </c>
      <c r="H69" s="131">
        <f t="shared" si="2"/>
        <v>148.77000000000001</v>
      </c>
    </row>
    <row r="70" spans="1:9">
      <c r="A70" s="73" t="s">
        <v>97</v>
      </c>
      <c r="B70" s="123"/>
      <c r="H70" s="131"/>
    </row>
    <row r="71" spans="1:9">
      <c r="A71" s="74" t="s">
        <v>362</v>
      </c>
      <c r="B71" s="122">
        <v>500</v>
      </c>
      <c r="H71" s="131">
        <f t="shared" si="2"/>
        <v>0</v>
      </c>
    </row>
    <row r="72" spans="1:9">
      <c r="A72" s="74" t="s">
        <v>363</v>
      </c>
      <c r="B72" s="122">
        <v>1000</v>
      </c>
      <c r="D72" s="98">
        <v>114.9</v>
      </c>
      <c r="F72" s="98">
        <v>465.65</v>
      </c>
      <c r="H72" s="131">
        <f t="shared" si="2"/>
        <v>580.54999999999995</v>
      </c>
    </row>
    <row r="73" spans="1:9">
      <c r="A73" s="75" t="s">
        <v>364</v>
      </c>
      <c r="B73" s="121">
        <v>500</v>
      </c>
      <c r="H73" s="131">
        <f t="shared" si="2"/>
        <v>0</v>
      </c>
    </row>
    <row r="74" spans="1:9">
      <c r="A74" s="69" t="s">
        <v>285</v>
      </c>
      <c r="B74" s="118">
        <v>1000</v>
      </c>
      <c r="E74" s="98">
        <v>421.73</v>
      </c>
      <c r="H74" s="131">
        <f t="shared" si="2"/>
        <v>421.73</v>
      </c>
    </row>
    <row r="75" spans="1:9">
      <c r="A75" s="69" t="s">
        <v>576</v>
      </c>
      <c r="B75" s="118"/>
      <c r="D75" s="98">
        <v>923.15</v>
      </c>
      <c r="E75" s="98">
        <v>3939.12</v>
      </c>
      <c r="F75" s="98">
        <v>2631</v>
      </c>
      <c r="G75" s="98">
        <v>1</v>
      </c>
      <c r="H75" s="131">
        <f>SUM(D75:G75)</f>
        <v>7494.2699999999995</v>
      </c>
    </row>
    <row r="76" spans="1:9">
      <c r="A76" s="57"/>
      <c r="B76" s="118"/>
      <c r="H76" s="131"/>
    </row>
    <row r="77" spans="1:9">
      <c r="A77" s="57" t="s">
        <v>373</v>
      </c>
      <c r="B77" s="118">
        <f>SUM(B11:B74)</f>
        <v>220288</v>
      </c>
      <c r="D77" s="113">
        <f>SUM(D11:D75)</f>
        <v>48800.05</v>
      </c>
      <c r="E77" s="113">
        <f t="shared" ref="E77:H77" si="3">SUM(E11:E75)</f>
        <v>54963.840000000004</v>
      </c>
      <c r="F77" s="113">
        <f t="shared" si="3"/>
        <v>38505.25</v>
      </c>
      <c r="G77" s="113">
        <f t="shared" si="3"/>
        <v>42128.889999999992</v>
      </c>
      <c r="H77" s="113">
        <f t="shared" si="3"/>
        <v>184398.02999999994</v>
      </c>
    </row>
  </sheetData>
  <mergeCells count="1">
    <mergeCell ref="A10:B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A34" workbookViewId="0">
      <selection activeCell="D96" sqref="D96"/>
    </sheetView>
  </sheetViews>
  <sheetFormatPr baseColWidth="10" defaultRowHeight="15" x14ac:dyDescent="0"/>
  <cols>
    <col min="1" max="1" width="10.5" style="53" bestFit="1" customWidth="1"/>
    <col min="2" max="2" width="29.1640625" bestFit="1" customWidth="1"/>
    <col min="3" max="3" width="5.1640625" bestFit="1" customWidth="1"/>
    <col min="4" max="4" width="45.5" bestFit="1" customWidth="1"/>
    <col min="5" max="5" width="40.83203125" bestFit="1" customWidth="1"/>
    <col min="12" max="12" width="29.6640625" bestFit="1" customWidth="1"/>
    <col min="13" max="13" width="9.33203125" style="98" bestFit="1" customWidth="1"/>
    <col min="14" max="14" width="3.33203125" style="98" customWidth="1"/>
  </cols>
  <sheetData>
    <row r="1" spans="1:16" ht="25">
      <c r="A1" s="53">
        <v>42382</v>
      </c>
      <c r="B1" t="s">
        <v>31</v>
      </c>
      <c r="C1" t="s">
        <v>17</v>
      </c>
      <c r="D1" t="s">
        <v>78</v>
      </c>
      <c r="E1" t="s">
        <v>75</v>
      </c>
      <c r="F1" t="s">
        <v>76</v>
      </c>
      <c r="G1">
        <v>20</v>
      </c>
      <c r="H1">
        <v>0</v>
      </c>
      <c r="I1">
        <v>0</v>
      </c>
      <c r="J1">
        <v>0</v>
      </c>
      <c r="K1" t="s">
        <v>370</v>
      </c>
      <c r="L1" s="199" t="s">
        <v>103</v>
      </c>
      <c r="M1" s="200"/>
      <c r="N1" s="102"/>
      <c r="O1" s="78">
        <v>2015</v>
      </c>
      <c r="P1" t="s">
        <v>371</v>
      </c>
    </row>
    <row r="2" spans="1:16">
      <c r="A2" s="53">
        <v>42410</v>
      </c>
      <c r="B2" t="s">
        <v>115</v>
      </c>
      <c r="C2" t="s">
        <v>17</v>
      </c>
      <c r="D2" t="s">
        <v>78</v>
      </c>
      <c r="E2" t="s">
        <v>75</v>
      </c>
      <c r="F2" t="s">
        <v>144</v>
      </c>
      <c r="G2">
        <v>20</v>
      </c>
      <c r="H2">
        <v>0</v>
      </c>
      <c r="I2">
        <v>0</v>
      </c>
      <c r="J2">
        <v>0</v>
      </c>
      <c r="K2" t="s">
        <v>370</v>
      </c>
      <c r="L2" s="56" t="s">
        <v>519</v>
      </c>
      <c r="M2" s="86">
        <f>SUM(H87:H89)</f>
        <v>17398.91</v>
      </c>
      <c r="N2" s="103" t="s">
        <v>370</v>
      </c>
    </row>
    <row r="3" spans="1:16">
      <c r="A3" s="53">
        <v>42380</v>
      </c>
      <c r="B3" t="s">
        <v>27</v>
      </c>
      <c r="C3" t="s">
        <v>17</v>
      </c>
      <c r="D3" t="s">
        <v>56</v>
      </c>
      <c r="E3" t="s">
        <v>57</v>
      </c>
      <c r="F3" t="s">
        <v>58</v>
      </c>
      <c r="G3">
        <v>101.36</v>
      </c>
      <c r="H3">
        <v>0</v>
      </c>
      <c r="I3">
        <v>0</v>
      </c>
      <c r="J3">
        <v>0</v>
      </c>
      <c r="K3" t="s">
        <v>370</v>
      </c>
      <c r="L3" s="56" t="s">
        <v>71</v>
      </c>
      <c r="M3" s="86">
        <f>SUM(J50+H51+H52+H53)</f>
        <v>826.27</v>
      </c>
      <c r="N3" s="103" t="s">
        <v>370</v>
      </c>
    </row>
    <row r="4" spans="1:16">
      <c r="A4" s="53">
        <v>42410</v>
      </c>
      <c r="B4" t="s">
        <v>46</v>
      </c>
      <c r="C4" t="s">
        <v>20</v>
      </c>
      <c r="D4" t="s">
        <v>56</v>
      </c>
      <c r="E4" t="s">
        <v>57</v>
      </c>
      <c r="F4" t="s">
        <v>155</v>
      </c>
      <c r="G4">
        <v>0</v>
      </c>
      <c r="H4">
        <v>0</v>
      </c>
      <c r="I4">
        <v>121.02</v>
      </c>
      <c r="J4">
        <v>0</v>
      </c>
      <c r="K4" t="s">
        <v>370</v>
      </c>
      <c r="L4" s="57" t="s">
        <v>314</v>
      </c>
      <c r="M4" s="87"/>
      <c r="N4" s="104"/>
    </row>
    <row r="5" spans="1:16">
      <c r="A5" s="53">
        <v>42382</v>
      </c>
      <c r="B5" t="s">
        <v>31</v>
      </c>
      <c r="C5" t="s">
        <v>17</v>
      </c>
      <c r="D5" t="s">
        <v>79</v>
      </c>
      <c r="E5" t="s">
        <v>77</v>
      </c>
      <c r="F5" t="s">
        <v>76</v>
      </c>
      <c r="G5">
        <v>40</v>
      </c>
      <c r="H5">
        <v>0</v>
      </c>
      <c r="I5">
        <v>0</v>
      </c>
      <c r="J5">
        <v>0</v>
      </c>
      <c r="K5" t="s">
        <v>370</v>
      </c>
      <c r="L5" s="57" t="s">
        <v>270</v>
      </c>
      <c r="M5" s="87"/>
      <c r="N5" s="104"/>
    </row>
    <row r="6" spans="1:16" ht="25">
      <c r="A6" s="53">
        <v>42384</v>
      </c>
      <c r="B6" t="s">
        <v>35</v>
      </c>
      <c r="C6" t="s">
        <v>17</v>
      </c>
      <c r="D6" t="s">
        <v>86</v>
      </c>
      <c r="E6" t="s">
        <v>77</v>
      </c>
      <c r="F6" t="s">
        <v>87</v>
      </c>
      <c r="G6">
        <v>40</v>
      </c>
      <c r="H6">
        <v>0</v>
      </c>
      <c r="I6">
        <v>0</v>
      </c>
      <c r="J6">
        <v>0</v>
      </c>
      <c r="K6" t="s">
        <v>370</v>
      </c>
      <c r="L6" s="201" t="s">
        <v>315</v>
      </c>
      <c r="M6" s="202"/>
      <c r="N6" s="105"/>
    </row>
    <row r="7" spans="1:16">
      <c r="A7" s="53">
        <v>42387</v>
      </c>
      <c r="B7" t="s">
        <v>37</v>
      </c>
      <c r="C7" t="s">
        <v>17</v>
      </c>
      <c r="D7" t="s">
        <v>50</v>
      </c>
      <c r="E7" t="s">
        <v>77</v>
      </c>
      <c r="F7" t="s">
        <v>100</v>
      </c>
      <c r="G7">
        <v>40</v>
      </c>
      <c r="H7">
        <v>0</v>
      </c>
      <c r="I7">
        <v>0</v>
      </c>
      <c r="J7">
        <v>0</v>
      </c>
      <c r="K7" t="s">
        <v>370</v>
      </c>
      <c r="L7" s="58" t="s">
        <v>316</v>
      </c>
      <c r="M7" s="88">
        <f>SUM(M8)</f>
        <v>300</v>
      </c>
      <c r="N7" s="106" t="s">
        <v>370</v>
      </c>
    </row>
    <row r="8" spans="1:16">
      <c r="A8" s="53">
        <v>42410</v>
      </c>
      <c r="B8" t="s">
        <v>115</v>
      </c>
      <c r="C8" t="s">
        <v>17</v>
      </c>
      <c r="D8" t="s">
        <v>79</v>
      </c>
      <c r="E8" t="s">
        <v>77</v>
      </c>
      <c r="F8" t="s">
        <v>144</v>
      </c>
      <c r="G8">
        <v>40</v>
      </c>
      <c r="H8">
        <v>0</v>
      </c>
      <c r="I8">
        <v>0</v>
      </c>
      <c r="J8">
        <v>0</v>
      </c>
      <c r="K8" t="s">
        <v>370</v>
      </c>
      <c r="L8" s="59" t="s">
        <v>317</v>
      </c>
      <c r="M8" s="89">
        <f>SUM(G86:G86)</f>
        <v>300</v>
      </c>
      <c r="N8" s="107"/>
    </row>
    <row r="9" spans="1:16">
      <c r="A9" s="53">
        <v>42410</v>
      </c>
      <c r="B9" t="s">
        <v>116</v>
      </c>
      <c r="C9" t="s">
        <v>17</v>
      </c>
      <c r="D9" t="s">
        <v>146</v>
      </c>
      <c r="E9" t="s">
        <v>77</v>
      </c>
      <c r="F9" t="s">
        <v>147</v>
      </c>
      <c r="G9">
        <v>40</v>
      </c>
      <c r="H9">
        <v>0</v>
      </c>
      <c r="I9">
        <v>0</v>
      </c>
      <c r="J9">
        <v>0</v>
      </c>
      <c r="K9" t="s">
        <v>370</v>
      </c>
      <c r="L9" s="58" t="s">
        <v>318</v>
      </c>
      <c r="M9" s="88">
        <f>SUM(M10:M20)</f>
        <v>19092.780000000002</v>
      </c>
      <c r="N9" s="106" t="s">
        <v>370</v>
      </c>
    </row>
    <row r="10" spans="1:16">
      <c r="A10" s="53">
        <v>42410</v>
      </c>
      <c r="B10" t="s">
        <v>117</v>
      </c>
      <c r="C10" t="s">
        <v>17</v>
      </c>
      <c r="D10" t="s">
        <v>148</v>
      </c>
      <c r="E10" t="s">
        <v>77</v>
      </c>
      <c r="F10" t="s">
        <v>149</v>
      </c>
      <c r="G10">
        <v>40</v>
      </c>
      <c r="H10">
        <v>0</v>
      </c>
      <c r="I10">
        <v>0</v>
      </c>
      <c r="J10">
        <v>0</v>
      </c>
      <c r="K10" t="s">
        <v>370</v>
      </c>
      <c r="L10" s="60" t="s">
        <v>319</v>
      </c>
      <c r="M10" s="90">
        <f>SUM(G5:G13)</f>
        <v>360</v>
      </c>
      <c r="N10" s="108"/>
    </row>
    <row r="11" spans="1:16">
      <c r="A11" s="53">
        <v>42430</v>
      </c>
      <c r="B11" t="s">
        <v>126</v>
      </c>
      <c r="C11" t="s">
        <v>17</v>
      </c>
      <c r="D11" t="s">
        <v>86</v>
      </c>
      <c r="E11" t="s">
        <v>77</v>
      </c>
      <c r="F11" t="s">
        <v>143</v>
      </c>
      <c r="G11">
        <v>40</v>
      </c>
      <c r="H11">
        <v>0</v>
      </c>
      <c r="I11">
        <v>0</v>
      </c>
      <c r="J11">
        <v>0</v>
      </c>
      <c r="K11" t="s">
        <v>370</v>
      </c>
      <c r="L11" s="60" t="s">
        <v>320</v>
      </c>
      <c r="M11" s="90">
        <f>SUM(G3+I4)</f>
        <v>222.38</v>
      </c>
      <c r="N11" s="108"/>
    </row>
    <row r="12" spans="1:16">
      <c r="A12" s="53">
        <v>42440</v>
      </c>
      <c r="B12" t="s">
        <v>162</v>
      </c>
      <c r="C12" t="s">
        <v>17</v>
      </c>
      <c r="D12" t="s">
        <v>176</v>
      </c>
      <c r="E12" t="s">
        <v>77</v>
      </c>
      <c r="F12" t="s">
        <v>177</v>
      </c>
      <c r="G12">
        <v>40</v>
      </c>
      <c r="H12">
        <v>0</v>
      </c>
      <c r="I12">
        <v>0</v>
      </c>
      <c r="J12">
        <v>0</v>
      </c>
      <c r="K12" t="s">
        <v>370</v>
      </c>
      <c r="L12" s="60" t="s">
        <v>366</v>
      </c>
      <c r="M12" s="90">
        <f>SUM(G14:G23)</f>
        <v>2758</v>
      </c>
      <c r="N12" s="108"/>
      <c r="O12">
        <f>SUM(G22+G23)</f>
        <v>578</v>
      </c>
    </row>
    <row r="13" spans="1:16">
      <c r="A13" s="53">
        <v>42440</v>
      </c>
      <c r="B13" t="s">
        <v>163</v>
      </c>
      <c r="C13" t="s">
        <v>17</v>
      </c>
      <c r="D13" t="s">
        <v>176</v>
      </c>
      <c r="E13" t="s">
        <v>77</v>
      </c>
      <c r="F13" t="s">
        <v>180</v>
      </c>
      <c r="G13">
        <v>40</v>
      </c>
      <c r="H13">
        <v>0</v>
      </c>
      <c r="I13">
        <v>0</v>
      </c>
      <c r="J13">
        <v>0</v>
      </c>
      <c r="K13" t="s">
        <v>370</v>
      </c>
      <c r="L13" s="60" t="s">
        <v>321</v>
      </c>
      <c r="M13" s="90">
        <f>SUM(G24+I25+I26+I27+I28)</f>
        <v>354.82</v>
      </c>
      <c r="N13" s="108"/>
      <c r="P13" t="s">
        <v>372</v>
      </c>
    </row>
    <row r="14" spans="1:16">
      <c r="A14" s="53">
        <v>42380</v>
      </c>
      <c r="B14" t="s">
        <v>25</v>
      </c>
      <c r="C14" t="s">
        <v>17</v>
      </c>
      <c r="D14" t="s">
        <v>50</v>
      </c>
      <c r="E14" t="s">
        <v>51</v>
      </c>
      <c r="F14" t="s">
        <v>52</v>
      </c>
      <c r="G14">
        <v>670</v>
      </c>
      <c r="H14">
        <v>0</v>
      </c>
      <c r="I14">
        <v>0</v>
      </c>
      <c r="J14">
        <v>0</v>
      </c>
      <c r="K14" t="s">
        <v>370</v>
      </c>
      <c r="L14" s="60" t="s">
        <v>322</v>
      </c>
      <c r="M14" s="90">
        <f>SUM(G29:G34)</f>
        <v>8265.7800000000007</v>
      </c>
      <c r="N14" s="108"/>
    </row>
    <row r="15" spans="1:16">
      <c r="A15" s="53">
        <v>42382</v>
      </c>
      <c r="B15" t="s">
        <v>31</v>
      </c>
      <c r="C15" t="s">
        <v>17</v>
      </c>
      <c r="D15" t="s">
        <v>80</v>
      </c>
      <c r="E15" t="s">
        <v>51</v>
      </c>
      <c r="F15" t="s">
        <v>76</v>
      </c>
      <c r="G15">
        <v>20</v>
      </c>
      <c r="H15">
        <v>0</v>
      </c>
      <c r="I15">
        <v>0</v>
      </c>
      <c r="J15">
        <v>0</v>
      </c>
      <c r="K15" t="s">
        <v>370</v>
      </c>
      <c r="L15" s="60" t="s">
        <v>323</v>
      </c>
      <c r="M15" s="90">
        <f>SUM(G35:G39)</f>
        <v>6654.3899999999994</v>
      </c>
      <c r="N15" s="108"/>
    </row>
    <row r="16" spans="1:16">
      <c r="A16" s="53">
        <v>42383</v>
      </c>
      <c r="B16" t="s">
        <v>32</v>
      </c>
      <c r="C16" t="s">
        <v>17</v>
      </c>
      <c r="D16" t="s">
        <v>81</v>
      </c>
      <c r="E16" t="s">
        <v>51</v>
      </c>
      <c r="F16" t="s">
        <v>82</v>
      </c>
      <c r="G16">
        <v>470</v>
      </c>
      <c r="H16">
        <v>0</v>
      </c>
      <c r="I16">
        <v>0</v>
      </c>
      <c r="J16">
        <v>0</v>
      </c>
      <c r="K16" t="s">
        <v>370</v>
      </c>
      <c r="L16" s="60" t="s">
        <v>324</v>
      </c>
      <c r="M16" s="90"/>
      <c r="N16" s="108"/>
    </row>
    <row r="17" spans="1:14">
      <c r="A17" s="53">
        <v>42384</v>
      </c>
      <c r="B17" t="s">
        <v>35</v>
      </c>
      <c r="C17" t="s">
        <v>17</v>
      </c>
      <c r="D17" t="s">
        <v>85</v>
      </c>
      <c r="E17" t="s">
        <v>51</v>
      </c>
      <c r="F17" t="s">
        <v>87</v>
      </c>
      <c r="G17">
        <v>180</v>
      </c>
      <c r="H17">
        <v>0</v>
      </c>
      <c r="I17">
        <v>0</v>
      </c>
      <c r="J17">
        <v>0</v>
      </c>
      <c r="K17" t="s">
        <v>370</v>
      </c>
      <c r="L17" s="60" t="s">
        <v>365</v>
      </c>
      <c r="M17" s="90">
        <f>SUM(G1:G2)</f>
        <v>40</v>
      </c>
      <c r="N17" s="108"/>
    </row>
    <row r="18" spans="1:14">
      <c r="A18" s="53">
        <v>42410</v>
      </c>
      <c r="B18" t="s">
        <v>116</v>
      </c>
      <c r="C18" t="s">
        <v>17</v>
      </c>
      <c r="D18" t="s">
        <v>145</v>
      </c>
      <c r="E18" t="s">
        <v>51</v>
      </c>
      <c r="F18" t="s">
        <v>147</v>
      </c>
      <c r="G18">
        <v>380</v>
      </c>
      <c r="H18">
        <v>0</v>
      </c>
      <c r="I18">
        <v>0</v>
      </c>
      <c r="J18">
        <v>0</v>
      </c>
      <c r="K18" t="s">
        <v>370</v>
      </c>
      <c r="L18" s="60" t="s">
        <v>325</v>
      </c>
      <c r="M18" s="90"/>
      <c r="N18" s="108"/>
    </row>
    <row r="19" spans="1:14">
      <c r="A19" s="53">
        <v>42410</v>
      </c>
      <c r="B19" t="s">
        <v>117</v>
      </c>
      <c r="C19" t="s">
        <v>17</v>
      </c>
      <c r="D19" t="s">
        <v>81</v>
      </c>
      <c r="E19" t="s">
        <v>51</v>
      </c>
      <c r="F19" t="s">
        <v>149</v>
      </c>
      <c r="G19">
        <v>300</v>
      </c>
      <c r="H19">
        <v>0</v>
      </c>
      <c r="I19">
        <v>0</v>
      </c>
      <c r="J19">
        <v>0</v>
      </c>
      <c r="K19" t="s">
        <v>370</v>
      </c>
      <c r="L19" s="60" t="s">
        <v>326</v>
      </c>
      <c r="M19" s="90">
        <f>SUM(I40)</f>
        <v>175.21</v>
      </c>
      <c r="N19" s="108"/>
    </row>
    <row r="20" spans="1:14">
      <c r="A20" s="53">
        <v>42430</v>
      </c>
      <c r="B20" t="s">
        <v>126</v>
      </c>
      <c r="C20" t="s">
        <v>17</v>
      </c>
      <c r="D20" t="s">
        <v>85</v>
      </c>
      <c r="E20" t="s">
        <v>51</v>
      </c>
      <c r="F20" t="s">
        <v>143</v>
      </c>
      <c r="G20">
        <v>20</v>
      </c>
      <c r="H20">
        <v>0</v>
      </c>
      <c r="I20">
        <v>0</v>
      </c>
      <c r="J20">
        <v>0</v>
      </c>
      <c r="K20" t="s">
        <v>370</v>
      </c>
      <c r="L20" s="62" t="s">
        <v>367</v>
      </c>
      <c r="M20" s="91">
        <f>SUM(G41:G43)</f>
        <v>262.20000000000005</v>
      </c>
      <c r="N20" s="108"/>
    </row>
    <row r="21" spans="1:14">
      <c r="A21" s="53">
        <v>42440</v>
      </c>
      <c r="B21" t="s">
        <v>163</v>
      </c>
      <c r="C21" t="s">
        <v>17</v>
      </c>
      <c r="D21" t="s">
        <v>178</v>
      </c>
      <c r="E21" t="s">
        <v>51</v>
      </c>
      <c r="F21" t="s">
        <v>180</v>
      </c>
      <c r="G21">
        <v>140</v>
      </c>
      <c r="H21">
        <v>0</v>
      </c>
      <c r="I21">
        <v>0</v>
      </c>
      <c r="J21">
        <v>0</v>
      </c>
      <c r="K21" t="s">
        <v>370</v>
      </c>
      <c r="L21" s="63" t="s">
        <v>327</v>
      </c>
      <c r="M21" s="92"/>
      <c r="N21" s="104"/>
    </row>
    <row r="22" spans="1:14">
      <c r="A22" s="53">
        <v>42380</v>
      </c>
      <c r="B22" t="s">
        <v>24</v>
      </c>
      <c r="C22" t="s">
        <v>17</v>
      </c>
      <c r="D22" t="s">
        <v>47</v>
      </c>
      <c r="E22" t="s">
        <v>48</v>
      </c>
      <c r="F22" t="s">
        <v>49</v>
      </c>
      <c r="G22">
        <v>438</v>
      </c>
      <c r="H22">
        <v>0</v>
      </c>
      <c r="I22">
        <v>0</v>
      </c>
      <c r="J22">
        <v>0</v>
      </c>
      <c r="K22" t="s">
        <v>370</v>
      </c>
      <c r="L22" s="60" t="s">
        <v>328</v>
      </c>
      <c r="M22" s="93"/>
      <c r="N22" s="104"/>
    </row>
    <row r="23" spans="1:14">
      <c r="A23" s="53">
        <v>42384</v>
      </c>
      <c r="B23" t="s">
        <v>33</v>
      </c>
      <c r="C23" t="s">
        <v>17</v>
      </c>
      <c r="D23" t="s">
        <v>83</v>
      </c>
      <c r="E23" t="s">
        <v>48</v>
      </c>
      <c r="F23" t="s">
        <v>84</v>
      </c>
      <c r="G23">
        <v>140</v>
      </c>
      <c r="H23">
        <v>0</v>
      </c>
      <c r="I23">
        <v>0</v>
      </c>
      <c r="J23">
        <v>0</v>
      </c>
      <c r="K23" t="s">
        <v>370</v>
      </c>
      <c r="L23" s="60" t="s">
        <v>329</v>
      </c>
      <c r="M23" s="93"/>
      <c r="N23" s="104"/>
    </row>
    <row r="24" spans="1:14">
      <c r="A24" s="53">
        <v>42380</v>
      </c>
      <c r="B24" t="s">
        <v>26</v>
      </c>
      <c r="C24" t="s">
        <v>17</v>
      </c>
      <c r="D24" t="s">
        <v>53</v>
      </c>
      <c r="E24" t="s">
        <v>54</v>
      </c>
      <c r="F24" t="s">
        <v>55</v>
      </c>
      <c r="G24">
        <v>71.510000000000005</v>
      </c>
      <c r="H24">
        <v>0</v>
      </c>
      <c r="I24">
        <v>0</v>
      </c>
      <c r="J24">
        <v>0</v>
      </c>
      <c r="K24" t="s">
        <v>370</v>
      </c>
      <c r="L24" s="60" t="s">
        <v>330</v>
      </c>
      <c r="M24" s="93"/>
      <c r="N24" s="104"/>
    </row>
    <row r="25" spans="1:14">
      <c r="A25" s="53">
        <v>42381</v>
      </c>
      <c r="B25" t="s">
        <v>46</v>
      </c>
      <c r="C25" t="s">
        <v>20</v>
      </c>
      <c r="D25" t="s">
        <v>53</v>
      </c>
      <c r="E25" t="s">
        <v>54</v>
      </c>
      <c r="F25" t="s">
        <v>88</v>
      </c>
      <c r="G25">
        <v>0</v>
      </c>
      <c r="H25">
        <v>0</v>
      </c>
      <c r="I25">
        <v>81.02</v>
      </c>
      <c r="J25">
        <v>0</v>
      </c>
      <c r="K25" t="s">
        <v>370</v>
      </c>
      <c r="L25" s="60" t="s">
        <v>331</v>
      </c>
      <c r="M25" s="93"/>
      <c r="N25" s="104"/>
    </row>
    <row r="26" spans="1:14">
      <c r="A26" s="53">
        <v>42412</v>
      </c>
      <c r="B26" t="s">
        <v>46</v>
      </c>
      <c r="C26" t="s">
        <v>20</v>
      </c>
      <c r="D26" t="s">
        <v>153</v>
      </c>
      <c r="E26" t="s">
        <v>54</v>
      </c>
      <c r="F26" t="s">
        <v>154</v>
      </c>
      <c r="G26">
        <v>0</v>
      </c>
      <c r="H26">
        <v>0</v>
      </c>
      <c r="I26">
        <v>58.97</v>
      </c>
      <c r="J26">
        <v>0</v>
      </c>
      <c r="K26" t="s">
        <v>370</v>
      </c>
      <c r="L26" s="60" t="s">
        <v>332</v>
      </c>
      <c r="M26" s="93"/>
      <c r="N26" s="104"/>
    </row>
    <row r="27" spans="1:14">
      <c r="A27" s="53">
        <v>42437</v>
      </c>
      <c r="B27" t="s">
        <v>46</v>
      </c>
      <c r="C27" t="s">
        <v>20</v>
      </c>
      <c r="D27" t="s">
        <v>198</v>
      </c>
      <c r="E27" t="s">
        <v>54</v>
      </c>
      <c r="G27">
        <v>0</v>
      </c>
      <c r="H27">
        <v>0</v>
      </c>
      <c r="I27">
        <v>70.31</v>
      </c>
      <c r="J27">
        <v>0</v>
      </c>
      <c r="K27" t="s">
        <v>370</v>
      </c>
      <c r="L27" s="60" t="s">
        <v>333</v>
      </c>
      <c r="M27" s="93"/>
      <c r="N27" s="104"/>
    </row>
    <row r="28" spans="1:14">
      <c r="A28" s="53">
        <v>42458</v>
      </c>
      <c r="B28" t="s">
        <v>46</v>
      </c>
      <c r="C28" t="s">
        <v>20</v>
      </c>
      <c r="D28" t="s">
        <v>153</v>
      </c>
      <c r="E28" t="s">
        <v>54</v>
      </c>
      <c r="F28" t="s">
        <v>251</v>
      </c>
      <c r="G28">
        <v>0</v>
      </c>
      <c r="H28">
        <v>0</v>
      </c>
      <c r="I28">
        <v>73.010000000000005</v>
      </c>
      <c r="J28">
        <v>0</v>
      </c>
      <c r="K28" t="s">
        <v>370</v>
      </c>
      <c r="L28" s="62" t="s">
        <v>334</v>
      </c>
      <c r="M28" s="94"/>
      <c r="N28" s="104"/>
    </row>
    <row r="29" spans="1:14">
      <c r="A29" s="53">
        <v>42382</v>
      </c>
      <c r="B29" t="s">
        <v>28</v>
      </c>
      <c r="C29" t="s">
        <v>17</v>
      </c>
      <c r="D29" t="s">
        <v>29</v>
      </c>
      <c r="E29" t="s">
        <v>30</v>
      </c>
      <c r="F29" t="s">
        <v>91</v>
      </c>
      <c r="G29">
        <v>1565.01</v>
      </c>
      <c r="H29">
        <v>0</v>
      </c>
      <c r="I29">
        <v>0</v>
      </c>
      <c r="J29">
        <v>0</v>
      </c>
      <c r="K29" t="s">
        <v>370</v>
      </c>
      <c r="L29" s="64" t="s">
        <v>335</v>
      </c>
      <c r="M29" s="95">
        <f>SUM(M30:M44)</f>
        <v>628.27</v>
      </c>
      <c r="N29" s="103" t="s">
        <v>370</v>
      </c>
    </row>
    <row r="30" spans="1:14">
      <c r="A30" s="53">
        <v>42396</v>
      </c>
      <c r="B30" t="s">
        <v>28</v>
      </c>
      <c r="C30" t="s">
        <v>17</v>
      </c>
      <c r="D30" t="s">
        <v>29</v>
      </c>
      <c r="E30" t="s">
        <v>30</v>
      </c>
      <c r="F30" t="s">
        <v>94</v>
      </c>
      <c r="G30">
        <v>1543.75</v>
      </c>
      <c r="H30">
        <v>0</v>
      </c>
      <c r="I30">
        <v>0</v>
      </c>
      <c r="J30">
        <v>0</v>
      </c>
      <c r="K30" t="s">
        <v>370</v>
      </c>
      <c r="L30" s="65" t="s">
        <v>336</v>
      </c>
      <c r="M30" s="93"/>
      <c r="N30" s="104"/>
    </row>
    <row r="31" spans="1:14">
      <c r="A31" s="53">
        <v>42411</v>
      </c>
      <c r="B31" t="s">
        <v>28</v>
      </c>
      <c r="C31" t="s">
        <v>17</v>
      </c>
      <c r="D31" t="s">
        <v>29</v>
      </c>
      <c r="E31" t="s">
        <v>30</v>
      </c>
      <c r="F31" t="s">
        <v>183</v>
      </c>
      <c r="G31">
        <v>1526.52</v>
      </c>
      <c r="H31">
        <v>0</v>
      </c>
      <c r="I31">
        <v>0</v>
      </c>
      <c r="J31">
        <v>0</v>
      </c>
      <c r="K31" t="s">
        <v>370</v>
      </c>
      <c r="L31" s="60" t="s">
        <v>337</v>
      </c>
      <c r="M31" s="90">
        <f>SUM(G106+G108)</f>
        <v>130</v>
      </c>
      <c r="N31" s="108"/>
    </row>
    <row r="32" spans="1:14">
      <c r="A32" s="53">
        <v>42424</v>
      </c>
      <c r="B32" t="s">
        <v>28</v>
      </c>
      <c r="C32" t="s">
        <v>17</v>
      </c>
      <c r="D32" t="s">
        <v>29</v>
      </c>
      <c r="E32" t="s">
        <v>30</v>
      </c>
      <c r="F32" t="s">
        <v>184</v>
      </c>
      <c r="G32">
        <v>1465.47</v>
      </c>
      <c r="H32">
        <v>0</v>
      </c>
      <c r="I32">
        <v>0</v>
      </c>
      <c r="J32">
        <v>0</v>
      </c>
      <c r="K32" t="s">
        <v>370</v>
      </c>
      <c r="L32" s="60" t="s">
        <v>338</v>
      </c>
      <c r="M32" s="90"/>
      <c r="N32" s="108"/>
    </row>
    <row r="33" spans="1:14">
      <c r="A33" s="53">
        <v>42438</v>
      </c>
      <c r="B33" t="s">
        <v>28</v>
      </c>
      <c r="C33" t="s">
        <v>17</v>
      </c>
      <c r="D33" t="s">
        <v>29</v>
      </c>
      <c r="E33" t="s">
        <v>30</v>
      </c>
      <c r="F33" t="s">
        <v>185</v>
      </c>
      <c r="G33">
        <v>1389.09</v>
      </c>
      <c r="H33">
        <v>0</v>
      </c>
      <c r="I33">
        <v>0</v>
      </c>
      <c r="J33">
        <v>0</v>
      </c>
      <c r="K33" t="s">
        <v>370</v>
      </c>
      <c r="L33" s="60" t="s">
        <v>339</v>
      </c>
      <c r="M33" s="90">
        <f>SUM(G107+G109)</f>
        <v>280</v>
      </c>
      <c r="N33" s="108"/>
    </row>
    <row r="34" spans="1:14">
      <c r="A34" s="53">
        <v>42451</v>
      </c>
      <c r="B34" t="s">
        <v>28</v>
      </c>
      <c r="C34" t="s">
        <v>17</v>
      </c>
      <c r="D34" t="s">
        <v>29</v>
      </c>
      <c r="E34" t="s">
        <v>30</v>
      </c>
      <c r="F34" t="s">
        <v>205</v>
      </c>
      <c r="G34">
        <v>775.94</v>
      </c>
      <c r="H34">
        <v>0</v>
      </c>
      <c r="I34">
        <v>0</v>
      </c>
      <c r="J34">
        <v>0</v>
      </c>
      <c r="K34" t="s">
        <v>370</v>
      </c>
      <c r="L34" s="60" t="s">
        <v>340</v>
      </c>
      <c r="M34" s="90">
        <f>SUM(I100)</f>
        <v>127.96</v>
      </c>
      <c r="N34" s="108"/>
    </row>
    <row r="35" spans="1:14">
      <c r="A35" s="53">
        <v>42396</v>
      </c>
      <c r="B35" t="s">
        <v>28</v>
      </c>
      <c r="C35" t="s">
        <v>17</v>
      </c>
      <c r="D35" t="s">
        <v>92</v>
      </c>
      <c r="E35" t="s">
        <v>93</v>
      </c>
      <c r="F35" t="s">
        <v>94</v>
      </c>
      <c r="G35">
        <v>549.70000000000005</v>
      </c>
      <c r="H35">
        <v>0</v>
      </c>
      <c r="I35">
        <v>0</v>
      </c>
      <c r="J35">
        <v>0</v>
      </c>
      <c r="K35" t="s">
        <v>370</v>
      </c>
      <c r="L35" s="65" t="s">
        <v>341</v>
      </c>
      <c r="M35" s="90"/>
      <c r="N35" s="108"/>
    </row>
    <row r="36" spans="1:14">
      <c r="A36" s="53">
        <v>42411</v>
      </c>
      <c r="B36" t="s">
        <v>28</v>
      </c>
      <c r="C36" t="s">
        <v>17</v>
      </c>
      <c r="D36" t="s">
        <v>92</v>
      </c>
      <c r="E36" t="s">
        <v>93</v>
      </c>
      <c r="F36" t="s">
        <v>183</v>
      </c>
      <c r="G36">
        <v>2254.5300000000002</v>
      </c>
      <c r="H36">
        <v>0</v>
      </c>
      <c r="I36">
        <v>0</v>
      </c>
      <c r="J36">
        <v>0</v>
      </c>
      <c r="K36" t="s">
        <v>370</v>
      </c>
      <c r="L36" s="60" t="s">
        <v>337</v>
      </c>
      <c r="M36" s="90"/>
      <c r="N36" s="108"/>
    </row>
    <row r="37" spans="1:14">
      <c r="A37" s="53">
        <v>42424</v>
      </c>
      <c r="B37" t="s">
        <v>28</v>
      </c>
      <c r="C37" t="s">
        <v>17</v>
      </c>
      <c r="D37" t="s">
        <v>92</v>
      </c>
      <c r="E37" t="s">
        <v>93</v>
      </c>
      <c r="F37" t="s">
        <v>184</v>
      </c>
      <c r="G37">
        <v>1842.95</v>
      </c>
      <c r="H37">
        <v>0</v>
      </c>
      <c r="I37">
        <v>0</v>
      </c>
      <c r="J37">
        <v>0</v>
      </c>
      <c r="K37" t="s">
        <v>370</v>
      </c>
      <c r="L37" s="60" t="s">
        <v>342</v>
      </c>
      <c r="M37" s="90"/>
      <c r="N37" s="108"/>
    </row>
    <row r="38" spans="1:14">
      <c r="A38" s="53">
        <v>42438</v>
      </c>
      <c r="B38" t="s">
        <v>28</v>
      </c>
      <c r="C38" t="s">
        <v>17</v>
      </c>
      <c r="D38" t="s">
        <v>92</v>
      </c>
      <c r="E38" t="s">
        <v>93</v>
      </c>
      <c r="F38" t="s">
        <v>185</v>
      </c>
      <c r="G38">
        <v>1090.98</v>
      </c>
      <c r="H38">
        <v>0</v>
      </c>
      <c r="K38" t="s">
        <v>370</v>
      </c>
      <c r="L38" s="60" t="s">
        <v>343</v>
      </c>
      <c r="M38" s="90">
        <f>SUM(I102)</f>
        <v>70.31</v>
      </c>
      <c r="N38" s="108"/>
    </row>
    <row r="39" spans="1:14">
      <c r="A39" s="53">
        <v>42451</v>
      </c>
      <c r="B39" t="s">
        <v>28</v>
      </c>
      <c r="C39" t="s">
        <v>17</v>
      </c>
      <c r="D39" t="s">
        <v>92</v>
      </c>
      <c r="E39" t="s">
        <v>93</v>
      </c>
      <c r="F39" t="s">
        <v>205</v>
      </c>
      <c r="G39">
        <v>916.23</v>
      </c>
      <c r="H39">
        <v>0</v>
      </c>
      <c r="I39">
        <v>0</v>
      </c>
      <c r="J39">
        <v>0</v>
      </c>
      <c r="K39" t="s">
        <v>370</v>
      </c>
      <c r="L39" s="60" t="s">
        <v>344</v>
      </c>
      <c r="M39" s="90"/>
      <c r="N39" s="108"/>
    </row>
    <row r="40" spans="1:14">
      <c r="A40" s="53">
        <v>42397</v>
      </c>
      <c r="B40" t="s">
        <v>111</v>
      </c>
      <c r="C40" t="s">
        <v>20</v>
      </c>
      <c r="D40" t="s">
        <v>112</v>
      </c>
      <c r="E40" t="s">
        <v>113</v>
      </c>
      <c r="F40" t="s">
        <v>114</v>
      </c>
      <c r="G40">
        <v>0</v>
      </c>
      <c r="H40">
        <v>0</v>
      </c>
      <c r="I40">
        <v>175.21</v>
      </c>
      <c r="J40">
        <v>0</v>
      </c>
      <c r="K40" t="s">
        <v>370</v>
      </c>
      <c r="L40" s="60" t="s">
        <v>345</v>
      </c>
      <c r="M40" s="90"/>
      <c r="N40" s="108"/>
    </row>
    <row r="41" spans="1:14">
      <c r="A41" s="53">
        <v>42404</v>
      </c>
      <c r="B41" t="s">
        <v>104</v>
      </c>
      <c r="C41" t="s">
        <v>17</v>
      </c>
      <c r="D41" t="s">
        <v>107</v>
      </c>
      <c r="E41" t="s">
        <v>108</v>
      </c>
      <c r="F41" t="s">
        <v>131</v>
      </c>
      <c r="G41">
        <v>113.43</v>
      </c>
      <c r="H41">
        <v>0</v>
      </c>
      <c r="I41">
        <v>0</v>
      </c>
      <c r="J41">
        <v>0</v>
      </c>
      <c r="K41" t="s">
        <v>370</v>
      </c>
      <c r="L41" s="66" t="s">
        <v>346</v>
      </c>
      <c r="M41" s="96"/>
      <c r="N41" s="109"/>
    </row>
    <row r="42" spans="1:14">
      <c r="A42" s="53">
        <v>42404</v>
      </c>
      <c r="B42" t="s">
        <v>105</v>
      </c>
      <c r="C42" t="s">
        <v>17</v>
      </c>
      <c r="D42" t="s">
        <v>107</v>
      </c>
      <c r="E42" t="s">
        <v>108</v>
      </c>
      <c r="F42" t="s">
        <v>109</v>
      </c>
      <c r="G42">
        <v>113.43</v>
      </c>
      <c r="H42">
        <v>0</v>
      </c>
      <c r="I42">
        <v>0</v>
      </c>
      <c r="J42">
        <v>0</v>
      </c>
      <c r="K42" t="s">
        <v>370</v>
      </c>
      <c r="L42" s="66" t="s">
        <v>347</v>
      </c>
      <c r="M42" s="96">
        <f>SUM(G101)</f>
        <v>20</v>
      </c>
      <c r="N42" s="109"/>
    </row>
    <row r="43" spans="1:14">
      <c r="A43" s="53">
        <v>42458</v>
      </c>
      <c r="B43" t="s">
        <v>207</v>
      </c>
      <c r="C43" t="s">
        <v>17</v>
      </c>
      <c r="D43" t="s">
        <v>107</v>
      </c>
      <c r="E43" t="s">
        <v>108</v>
      </c>
      <c r="F43" t="s">
        <v>219</v>
      </c>
      <c r="G43">
        <v>35.340000000000003</v>
      </c>
      <c r="H43">
        <v>0</v>
      </c>
      <c r="I43">
        <v>0</v>
      </c>
      <c r="J43">
        <v>0</v>
      </c>
      <c r="K43" t="s">
        <v>370</v>
      </c>
      <c r="L43" s="60" t="s">
        <v>348</v>
      </c>
      <c r="M43" s="90"/>
      <c r="N43" s="108"/>
    </row>
    <row r="44" spans="1:14">
      <c r="A44" s="53">
        <v>42382</v>
      </c>
      <c r="B44" t="s">
        <v>28</v>
      </c>
      <c r="C44" t="s">
        <v>17</v>
      </c>
      <c r="D44" t="s">
        <v>89</v>
      </c>
      <c r="E44" t="s">
        <v>90</v>
      </c>
      <c r="F44" t="s">
        <v>91</v>
      </c>
      <c r="G44">
        <v>3314.52</v>
      </c>
      <c r="H44">
        <v>0</v>
      </c>
      <c r="I44">
        <v>0</v>
      </c>
      <c r="J44">
        <v>0</v>
      </c>
      <c r="K44" t="s">
        <v>370</v>
      </c>
      <c r="L44" s="67" t="s">
        <v>349</v>
      </c>
      <c r="M44" s="91"/>
      <c r="N44" s="108"/>
    </row>
    <row r="45" spans="1:14">
      <c r="A45" s="53">
        <v>42396</v>
      </c>
      <c r="B45" t="s">
        <v>28</v>
      </c>
      <c r="C45" t="s">
        <v>17</v>
      </c>
      <c r="D45" t="s">
        <v>89</v>
      </c>
      <c r="E45" t="s">
        <v>90</v>
      </c>
      <c r="F45" t="s">
        <v>94</v>
      </c>
      <c r="G45">
        <v>3269.49</v>
      </c>
      <c r="H45">
        <v>0</v>
      </c>
      <c r="I45">
        <v>0</v>
      </c>
      <c r="J45">
        <v>0</v>
      </c>
      <c r="K45" t="s">
        <v>370</v>
      </c>
      <c r="L45" s="64" t="s">
        <v>350</v>
      </c>
      <c r="M45" s="95">
        <f>SUM(M46:M50)</f>
        <v>1990.94</v>
      </c>
      <c r="N45" s="103" t="s">
        <v>370</v>
      </c>
    </row>
    <row r="46" spans="1:14">
      <c r="A46" s="53">
        <v>42411</v>
      </c>
      <c r="B46" t="s">
        <v>28</v>
      </c>
      <c r="C46" t="s">
        <v>17</v>
      </c>
      <c r="D46" t="s">
        <v>89</v>
      </c>
      <c r="E46" t="s">
        <v>90</v>
      </c>
      <c r="F46" t="s">
        <v>183</v>
      </c>
      <c r="G46">
        <v>3233</v>
      </c>
      <c r="H46">
        <v>0</v>
      </c>
      <c r="I46">
        <v>0</v>
      </c>
      <c r="J46">
        <v>0</v>
      </c>
      <c r="K46" t="s">
        <v>370</v>
      </c>
      <c r="L46" s="60" t="s">
        <v>351</v>
      </c>
      <c r="M46" s="90">
        <f>SUM(G59+G60+G61)</f>
        <v>165.12</v>
      </c>
      <c r="N46" s="108"/>
    </row>
    <row r="47" spans="1:14">
      <c r="A47" s="53">
        <v>42424</v>
      </c>
      <c r="B47" t="s">
        <v>28</v>
      </c>
      <c r="C47" t="s">
        <v>17</v>
      </c>
      <c r="D47" t="s">
        <v>89</v>
      </c>
      <c r="E47" t="s">
        <v>90</v>
      </c>
      <c r="F47" t="s">
        <v>184</v>
      </c>
      <c r="G47">
        <v>3103.72</v>
      </c>
      <c r="H47">
        <v>0</v>
      </c>
      <c r="I47">
        <v>0</v>
      </c>
      <c r="J47">
        <v>0</v>
      </c>
      <c r="K47" t="s">
        <v>370</v>
      </c>
      <c r="L47" s="60" t="s">
        <v>352</v>
      </c>
      <c r="M47" s="90"/>
      <c r="N47" s="108"/>
    </row>
    <row r="48" spans="1:14">
      <c r="A48" s="53">
        <v>42438</v>
      </c>
      <c r="B48" t="s">
        <v>28</v>
      </c>
      <c r="C48" t="s">
        <v>17</v>
      </c>
      <c r="D48" t="s">
        <v>89</v>
      </c>
      <c r="E48" t="s">
        <v>90</v>
      </c>
      <c r="F48" t="s">
        <v>185</v>
      </c>
      <c r="G48">
        <v>3196.6</v>
      </c>
      <c r="H48">
        <v>0</v>
      </c>
      <c r="K48" t="s">
        <v>370</v>
      </c>
      <c r="L48" s="60" t="s">
        <v>353</v>
      </c>
      <c r="M48" s="90">
        <f>SUM(I62:I63)</f>
        <v>127.44</v>
      </c>
      <c r="N48" s="108"/>
    </row>
    <row r="49" spans="1:15">
      <c r="A49" s="53">
        <v>42451</v>
      </c>
      <c r="B49" t="s">
        <v>28</v>
      </c>
      <c r="C49" t="s">
        <v>17</v>
      </c>
      <c r="D49" t="s">
        <v>89</v>
      </c>
      <c r="E49" t="s">
        <v>90</v>
      </c>
      <c r="F49" t="s">
        <v>205</v>
      </c>
      <c r="G49">
        <v>3612.08</v>
      </c>
      <c r="H49">
        <v>0</v>
      </c>
      <c r="I49">
        <v>0</v>
      </c>
      <c r="J49">
        <v>0</v>
      </c>
      <c r="K49" t="s">
        <v>370</v>
      </c>
      <c r="L49" s="60" t="s">
        <v>354</v>
      </c>
      <c r="M49" s="90">
        <f>SUM(I64:I81)</f>
        <v>1090.04</v>
      </c>
      <c r="N49" s="108"/>
    </row>
    <row r="50" spans="1:15">
      <c r="A50" s="53">
        <v>42391</v>
      </c>
      <c r="B50" t="s">
        <v>69</v>
      </c>
      <c r="C50" t="s">
        <v>20</v>
      </c>
      <c r="D50" t="s">
        <v>70</v>
      </c>
      <c r="E50" t="s">
        <v>71</v>
      </c>
      <c r="F50" t="s">
        <v>14</v>
      </c>
      <c r="G50">
        <v>0</v>
      </c>
      <c r="H50">
        <v>0</v>
      </c>
      <c r="I50">
        <v>0</v>
      </c>
      <c r="J50">
        <v>164.73</v>
      </c>
      <c r="K50" t="s">
        <v>370</v>
      </c>
      <c r="L50" s="62" t="s">
        <v>355</v>
      </c>
      <c r="M50" s="91">
        <f>SUM(I55+I56+I57+G58)</f>
        <v>608.34</v>
      </c>
      <c r="N50" s="108"/>
    </row>
    <row r="51" spans="1:15">
      <c r="A51" s="53">
        <v>42400</v>
      </c>
      <c r="B51" t="s">
        <v>101</v>
      </c>
      <c r="C51" t="s">
        <v>17</v>
      </c>
      <c r="D51" t="s">
        <v>71</v>
      </c>
      <c r="E51" t="s">
        <v>71</v>
      </c>
      <c r="F51" t="s">
        <v>14</v>
      </c>
      <c r="G51">
        <v>0</v>
      </c>
      <c r="H51">
        <v>237.37</v>
      </c>
      <c r="I51">
        <v>0</v>
      </c>
      <c r="J51">
        <v>0</v>
      </c>
      <c r="K51" t="s">
        <v>370</v>
      </c>
      <c r="L51" s="69" t="s">
        <v>356</v>
      </c>
      <c r="M51" s="86">
        <f>SUM(G44:G49)</f>
        <v>19729.41</v>
      </c>
      <c r="N51" s="103" t="s">
        <v>370</v>
      </c>
    </row>
    <row r="52" spans="1:15">
      <c r="A52" s="53">
        <v>42429</v>
      </c>
      <c r="B52" t="s">
        <v>101</v>
      </c>
      <c r="C52" t="s">
        <v>17</v>
      </c>
      <c r="D52" t="s">
        <v>71</v>
      </c>
      <c r="E52" t="s">
        <v>71</v>
      </c>
      <c r="F52" t="s">
        <v>14</v>
      </c>
      <c r="G52">
        <v>0</v>
      </c>
      <c r="H52">
        <v>211.73</v>
      </c>
      <c r="I52">
        <v>0</v>
      </c>
      <c r="J52">
        <v>0</v>
      </c>
      <c r="K52" t="s">
        <v>370</v>
      </c>
      <c r="L52" s="69" t="s">
        <v>277</v>
      </c>
      <c r="M52" s="87"/>
      <c r="N52" s="104"/>
    </row>
    <row r="53" spans="1:15">
      <c r="A53" s="53">
        <v>42460</v>
      </c>
      <c r="B53" t="s">
        <v>102</v>
      </c>
      <c r="C53" t="s">
        <v>17</v>
      </c>
      <c r="D53" t="s">
        <v>71</v>
      </c>
      <c r="E53" t="s">
        <v>71</v>
      </c>
      <c r="F53" t="s">
        <v>14</v>
      </c>
      <c r="G53">
        <v>0</v>
      </c>
      <c r="H53">
        <v>212.44</v>
      </c>
      <c r="I53">
        <v>0</v>
      </c>
      <c r="J53">
        <v>0</v>
      </c>
      <c r="K53" t="s">
        <v>370</v>
      </c>
      <c r="L53" s="70" t="s">
        <v>357</v>
      </c>
      <c r="M53" s="92"/>
      <c r="N53" s="104"/>
    </row>
    <row r="54" spans="1:15">
      <c r="A54" s="53">
        <v>42380</v>
      </c>
      <c r="B54" t="s">
        <v>45</v>
      </c>
      <c r="C54" t="s">
        <v>20</v>
      </c>
      <c r="D54" t="s">
        <v>96</v>
      </c>
      <c r="E54" t="s">
        <v>97</v>
      </c>
      <c r="F54" t="s">
        <v>98</v>
      </c>
      <c r="G54">
        <v>0</v>
      </c>
      <c r="H54">
        <v>0</v>
      </c>
      <c r="I54">
        <v>114.9</v>
      </c>
      <c r="J54">
        <v>0</v>
      </c>
      <c r="K54" t="s">
        <v>370</v>
      </c>
      <c r="L54" s="66" t="s">
        <v>358</v>
      </c>
      <c r="M54" s="97"/>
      <c r="N54" s="110"/>
    </row>
    <row r="55" spans="1:15">
      <c r="A55" s="53">
        <v>42444</v>
      </c>
      <c r="B55" t="s">
        <v>167</v>
      </c>
      <c r="C55" t="s">
        <v>20</v>
      </c>
      <c r="D55" t="s">
        <v>196</v>
      </c>
      <c r="E55" t="s">
        <v>187</v>
      </c>
      <c r="F55" t="s">
        <v>197</v>
      </c>
      <c r="G55">
        <v>0</v>
      </c>
      <c r="H55">
        <v>0</v>
      </c>
      <c r="I55">
        <v>21.22</v>
      </c>
      <c r="J55">
        <v>0</v>
      </c>
      <c r="K55" t="s">
        <v>370</v>
      </c>
      <c r="L55" s="60" t="s">
        <v>359</v>
      </c>
      <c r="M55" s="93"/>
      <c r="N55" s="104"/>
    </row>
    <row r="56" spans="1:15">
      <c r="A56" s="53">
        <v>42444</v>
      </c>
      <c r="B56" t="s">
        <v>168</v>
      </c>
      <c r="C56" t="s">
        <v>20</v>
      </c>
      <c r="D56" t="s">
        <v>186</v>
      </c>
      <c r="E56" t="s">
        <v>187</v>
      </c>
      <c r="F56" t="s">
        <v>188</v>
      </c>
      <c r="G56">
        <v>0</v>
      </c>
      <c r="H56">
        <v>0</v>
      </c>
      <c r="I56">
        <v>68.94</v>
      </c>
      <c r="J56">
        <v>0</v>
      </c>
      <c r="K56" t="s">
        <v>370</v>
      </c>
      <c r="L56" s="60" t="s">
        <v>360</v>
      </c>
      <c r="M56" s="93"/>
      <c r="N56" s="104"/>
    </row>
    <row r="57" spans="1:15">
      <c r="A57" s="53">
        <v>42444</v>
      </c>
      <c r="B57" t="s">
        <v>169</v>
      </c>
      <c r="C57" t="s">
        <v>20</v>
      </c>
      <c r="D57" t="s">
        <v>189</v>
      </c>
      <c r="E57" t="s">
        <v>187</v>
      </c>
      <c r="F57" t="s">
        <v>190</v>
      </c>
      <c r="G57">
        <v>0</v>
      </c>
      <c r="H57">
        <v>0</v>
      </c>
      <c r="I57">
        <v>18.18</v>
      </c>
      <c r="J57">
        <v>0</v>
      </c>
      <c r="K57" t="s">
        <v>370</v>
      </c>
      <c r="L57" s="62" t="s">
        <v>340</v>
      </c>
      <c r="M57" s="94"/>
      <c r="N57" s="104"/>
    </row>
    <row r="58" spans="1:15">
      <c r="A58" s="53">
        <v>42453</v>
      </c>
      <c r="B58" t="s">
        <v>206</v>
      </c>
      <c r="C58" t="s">
        <v>17</v>
      </c>
      <c r="D58" t="s">
        <v>239</v>
      </c>
      <c r="E58" t="s">
        <v>187</v>
      </c>
      <c r="F58" t="s">
        <v>240</v>
      </c>
      <c r="G58">
        <v>500</v>
      </c>
      <c r="H58">
        <v>0</v>
      </c>
      <c r="I58">
        <v>0</v>
      </c>
      <c r="J58">
        <v>0</v>
      </c>
      <c r="K58" t="s">
        <v>370</v>
      </c>
      <c r="L58" s="68" t="s">
        <v>279</v>
      </c>
      <c r="M58" s="87"/>
      <c r="N58" s="104"/>
    </row>
    <row r="59" spans="1:15">
      <c r="A59" s="53">
        <v>42380</v>
      </c>
      <c r="B59" t="s">
        <v>21</v>
      </c>
      <c r="C59" t="s">
        <v>17</v>
      </c>
      <c r="D59" t="s">
        <v>22</v>
      </c>
      <c r="E59" t="s">
        <v>23</v>
      </c>
      <c r="F59" t="s">
        <v>14</v>
      </c>
      <c r="G59">
        <v>55.04</v>
      </c>
      <c r="H59">
        <v>0</v>
      </c>
      <c r="I59">
        <v>0</v>
      </c>
      <c r="J59">
        <v>0</v>
      </c>
      <c r="K59" t="s">
        <v>370</v>
      </c>
      <c r="L59" s="69" t="s">
        <v>368</v>
      </c>
      <c r="M59" s="87"/>
      <c r="N59" s="104"/>
    </row>
    <row r="60" spans="1:15">
      <c r="A60" s="53">
        <v>42410</v>
      </c>
      <c r="B60" t="s">
        <v>21</v>
      </c>
      <c r="C60" t="s">
        <v>17</v>
      </c>
      <c r="D60" t="s">
        <v>22</v>
      </c>
      <c r="E60" t="s">
        <v>23</v>
      </c>
      <c r="F60" t="s">
        <v>14</v>
      </c>
      <c r="G60">
        <v>55.04</v>
      </c>
      <c r="H60">
        <v>0</v>
      </c>
      <c r="I60">
        <v>0</v>
      </c>
      <c r="J60">
        <v>0</v>
      </c>
      <c r="K60" t="s">
        <v>370</v>
      </c>
      <c r="L60" s="69" t="s">
        <v>369</v>
      </c>
      <c r="M60" s="86">
        <f>SUM(G98:G99)</f>
        <v>1750</v>
      </c>
      <c r="N60" s="103" t="s">
        <v>370</v>
      </c>
      <c r="O60">
        <f>SUM(G99)</f>
        <v>250</v>
      </c>
    </row>
    <row r="61" spans="1:15">
      <c r="A61" s="53">
        <v>42439</v>
      </c>
      <c r="B61" t="s">
        <v>21</v>
      </c>
      <c r="C61" t="s">
        <v>17</v>
      </c>
      <c r="D61" t="s">
        <v>22</v>
      </c>
      <c r="E61" t="s">
        <v>23</v>
      </c>
      <c r="F61" t="s">
        <v>14</v>
      </c>
      <c r="G61">
        <v>55.04</v>
      </c>
      <c r="H61">
        <v>0</v>
      </c>
      <c r="I61">
        <v>0</v>
      </c>
      <c r="J61">
        <v>0</v>
      </c>
      <c r="K61" t="s">
        <v>370</v>
      </c>
      <c r="L61" s="69" t="s">
        <v>60</v>
      </c>
      <c r="M61" s="86">
        <f>SUM(G103:G105)</f>
        <v>220.6</v>
      </c>
      <c r="N61" s="103" t="s">
        <v>370</v>
      </c>
    </row>
    <row r="62" spans="1:15">
      <c r="A62" s="53">
        <v>42426</v>
      </c>
      <c r="B62" t="s">
        <v>129</v>
      </c>
      <c r="C62" t="s">
        <v>20</v>
      </c>
      <c r="D62" t="s">
        <v>156</v>
      </c>
      <c r="E62" t="s">
        <v>157</v>
      </c>
      <c r="F62" t="s">
        <v>158</v>
      </c>
      <c r="G62">
        <v>0</v>
      </c>
      <c r="H62">
        <v>0</v>
      </c>
      <c r="I62">
        <v>97.73</v>
      </c>
      <c r="J62">
        <v>0</v>
      </c>
      <c r="K62" t="s">
        <v>370</v>
      </c>
      <c r="L62" s="63" t="s">
        <v>282</v>
      </c>
      <c r="M62" s="95">
        <f>SUM(M63)</f>
        <v>4050</v>
      </c>
      <c r="N62" s="103" t="s">
        <v>370</v>
      </c>
    </row>
    <row r="63" spans="1:15">
      <c r="A63" s="53">
        <v>42445</v>
      </c>
      <c r="B63" t="s">
        <v>170</v>
      </c>
      <c r="C63" t="s">
        <v>20</v>
      </c>
      <c r="D63" t="s">
        <v>194</v>
      </c>
      <c r="E63" t="s">
        <v>157</v>
      </c>
      <c r="F63" t="s">
        <v>195</v>
      </c>
      <c r="G63">
        <v>0</v>
      </c>
      <c r="H63">
        <v>0</v>
      </c>
      <c r="I63">
        <v>29.71</v>
      </c>
      <c r="J63">
        <v>0</v>
      </c>
      <c r="K63" t="s">
        <v>370</v>
      </c>
      <c r="L63" s="71" t="s">
        <v>62</v>
      </c>
      <c r="M63" s="91">
        <f>SUM(G90:G97)</f>
        <v>4050</v>
      </c>
      <c r="N63" s="108"/>
    </row>
    <row r="64" spans="1:15">
      <c r="A64" s="53">
        <v>42371</v>
      </c>
      <c r="B64" t="s">
        <v>11</v>
      </c>
      <c r="C64" t="s">
        <v>20</v>
      </c>
      <c r="D64" t="s">
        <v>12</v>
      </c>
      <c r="E64" t="s">
        <v>13</v>
      </c>
      <c r="F64" t="s">
        <v>14</v>
      </c>
      <c r="G64">
        <v>0</v>
      </c>
      <c r="H64">
        <v>0</v>
      </c>
      <c r="I64">
        <v>55</v>
      </c>
      <c r="J64">
        <v>0</v>
      </c>
      <c r="K64" t="s">
        <v>370</v>
      </c>
      <c r="L64" s="72" t="s">
        <v>361</v>
      </c>
      <c r="M64" s="87"/>
      <c r="N64" s="104"/>
    </row>
    <row r="65" spans="1:14">
      <c r="A65" s="53">
        <v>42375</v>
      </c>
      <c r="B65" t="s">
        <v>42</v>
      </c>
      <c r="C65" t="s">
        <v>20</v>
      </c>
      <c r="D65" t="s">
        <v>43</v>
      </c>
      <c r="E65" t="s">
        <v>13</v>
      </c>
      <c r="F65" t="s">
        <v>14</v>
      </c>
      <c r="G65">
        <v>0</v>
      </c>
      <c r="H65">
        <v>0</v>
      </c>
      <c r="I65">
        <v>39.049999999999997</v>
      </c>
      <c r="J65">
        <v>0</v>
      </c>
      <c r="K65" t="s">
        <v>370</v>
      </c>
      <c r="L65" s="73" t="s">
        <v>97</v>
      </c>
      <c r="M65" s="95">
        <f>SUM(M66:M68)</f>
        <v>114.9</v>
      </c>
      <c r="N65" s="103"/>
    </row>
    <row r="66" spans="1:14">
      <c r="A66" s="53">
        <v>42376</v>
      </c>
      <c r="B66" t="s">
        <v>44</v>
      </c>
      <c r="C66" t="s">
        <v>20</v>
      </c>
      <c r="D66" t="s">
        <v>110</v>
      </c>
      <c r="E66" t="s">
        <v>13</v>
      </c>
      <c r="F66" t="s">
        <v>95</v>
      </c>
      <c r="G66">
        <v>0</v>
      </c>
      <c r="H66">
        <v>0</v>
      </c>
      <c r="I66">
        <v>23.25</v>
      </c>
      <c r="J66">
        <v>0</v>
      </c>
      <c r="K66" t="s">
        <v>370</v>
      </c>
      <c r="L66" s="74" t="s">
        <v>362</v>
      </c>
      <c r="M66" s="93"/>
      <c r="N66" s="104"/>
    </row>
    <row r="67" spans="1:14">
      <c r="A67" s="53">
        <v>42395</v>
      </c>
      <c r="B67" t="s">
        <v>72</v>
      </c>
      <c r="C67" t="s">
        <v>20</v>
      </c>
      <c r="D67" t="s">
        <v>74</v>
      </c>
      <c r="E67" t="s">
        <v>13</v>
      </c>
      <c r="F67" t="s">
        <v>14</v>
      </c>
      <c r="G67">
        <v>0</v>
      </c>
      <c r="H67">
        <v>0</v>
      </c>
      <c r="I67">
        <v>117.73</v>
      </c>
      <c r="J67">
        <v>0</v>
      </c>
      <c r="K67" t="s">
        <v>370</v>
      </c>
      <c r="L67" s="74" t="s">
        <v>363</v>
      </c>
      <c r="M67" s="90">
        <f>SUM(I54)</f>
        <v>114.9</v>
      </c>
      <c r="N67" s="108"/>
    </row>
    <row r="68" spans="1:14">
      <c r="A68" s="53">
        <v>42395</v>
      </c>
      <c r="B68" t="s">
        <v>73</v>
      </c>
      <c r="C68" t="s">
        <v>20</v>
      </c>
      <c r="D68" t="s">
        <v>74</v>
      </c>
      <c r="E68" t="s">
        <v>13</v>
      </c>
      <c r="F68" t="s">
        <v>14</v>
      </c>
      <c r="G68">
        <v>0</v>
      </c>
      <c r="H68">
        <v>0</v>
      </c>
      <c r="I68">
        <v>52.98</v>
      </c>
      <c r="J68">
        <v>0</v>
      </c>
      <c r="K68" t="s">
        <v>370</v>
      </c>
      <c r="L68" s="75" t="s">
        <v>364</v>
      </c>
      <c r="M68" s="94"/>
      <c r="N68" s="104"/>
    </row>
    <row r="69" spans="1:14">
      <c r="A69" s="53">
        <v>42395</v>
      </c>
      <c r="B69" t="s">
        <v>73</v>
      </c>
      <c r="C69" t="s">
        <v>20</v>
      </c>
      <c r="D69" t="s">
        <v>74</v>
      </c>
      <c r="E69" t="s">
        <v>13</v>
      </c>
      <c r="F69" t="s">
        <v>14</v>
      </c>
      <c r="G69">
        <v>0</v>
      </c>
      <c r="H69">
        <v>0</v>
      </c>
      <c r="I69">
        <v>64.39</v>
      </c>
      <c r="J69">
        <v>0</v>
      </c>
      <c r="K69" t="s">
        <v>370</v>
      </c>
      <c r="L69" s="69" t="s">
        <v>285</v>
      </c>
      <c r="M69" s="87"/>
      <c r="N69" s="104"/>
    </row>
    <row r="70" spans="1:14">
      <c r="A70" s="53">
        <v>42401</v>
      </c>
      <c r="B70" t="s">
        <v>11</v>
      </c>
      <c r="C70" t="s">
        <v>20</v>
      </c>
      <c r="D70" t="s">
        <v>12</v>
      </c>
      <c r="E70" t="s">
        <v>13</v>
      </c>
      <c r="F70" t="s">
        <v>14</v>
      </c>
      <c r="G70">
        <v>0</v>
      </c>
      <c r="H70">
        <v>0</v>
      </c>
      <c r="I70">
        <v>55</v>
      </c>
      <c r="J70">
        <v>0</v>
      </c>
      <c r="K70" t="s">
        <v>370</v>
      </c>
      <c r="L70" s="69" t="s">
        <v>574</v>
      </c>
      <c r="M70" s="86">
        <f>SUM(I82+I83+I84+G85)</f>
        <v>923.15000000000009</v>
      </c>
    </row>
    <row r="71" spans="1:14">
      <c r="A71" s="53">
        <v>42401</v>
      </c>
      <c r="B71" t="s">
        <v>44</v>
      </c>
      <c r="C71" t="s">
        <v>20</v>
      </c>
      <c r="D71" t="s">
        <v>203</v>
      </c>
      <c r="E71" t="s">
        <v>13</v>
      </c>
      <c r="F71" t="s">
        <v>204</v>
      </c>
      <c r="G71">
        <v>0</v>
      </c>
      <c r="H71">
        <v>0</v>
      </c>
      <c r="I71">
        <v>23.06</v>
      </c>
      <c r="J71">
        <v>0</v>
      </c>
      <c r="K71" t="s">
        <v>370</v>
      </c>
      <c r="L71" s="80" t="s">
        <v>373</v>
      </c>
      <c r="M71" s="82">
        <f>SUM(M2+M3+M7+M9+M29+M45+M51+M60+M61+M62+M65+M70)</f>
        <v>67025.229999999981</v>
      </c>
      <c r="N71" s="82"/>
    </row>
    <row r="72" spans="1:14">
      <c r="A72" s="53">
        <v>42406</v>
      </c>
      <c r="B72" t="s">
        <v>42</v>
      </c>
      <c r="C72" t="s">
        <v>20</v>
      </c>
      <c r="D72" t="s">
        <v>43</v>
      </c>
      <c r="E72" t="s">
        <v>13</v>
      </c>
      <c r="F72" t="s">
        <v>14</v>
      </c>
      <c r="G72">
        <v>0</v>
      </c>
      <c r="H72">
        <v>0</v>
      </c>
      <c r="I72">
        <v>38.520000000000003</v>
      </c>
      <c r="J72">
        <v>0</v>
      </c>
      <c r="K72" t="s">
        <v>370</v>
      </c>
    </row>
    <row r="73" spans="1:14">
      <c r="A73" s="53">
        <v>42423</v>
      </c>
      <c r="B73" t="s">
        <v>44</v>
      </c>
      <c r="C73" t="s">
        <v>20</v>
      </c>
      <c r="D73" t="s">
        <v>151</v>
      </c>
      <c r="E73" t="s">
        <v>13</v>
      </c>
      <c r="F73" t="s">
        <v>152</v>
      </c>
      <c r="G73">
        <v>0</v>
      </c>
      <c r="H73">
        <v>0</v>
      </c>
      <c r="I73">
        <v>85.01</v>
      </c>
      <c r="J73">
        <v>0</v>
      </c>
      <c r="K73" t="s">
        <v>370</v>
      </c>
      <c r="L73" s="8" t="s">
        <v>374</v>
      </c>
    </row>
    <row r="74" spans="1:14">
      <c r="A74" s="53">
        <v>42425</v>
      </c>
      <c r="B74" t="s">
        <v>72</v>
      </c>
      <c r="C74" t="s">
        <v>20</v>
      </c>
      <c r="D74" t="s">
        <v>74</v>
      </c>
      <c r="E74" t="s">
        <v>13</v>
      </c>
      <c r="F74" t="s">
        <v>14</v>
      </c>
      <c r="G74">
        <v>0</v>
      </c>
      <c r="H74">
        <v>0</v>
      </c>
      <c r="I74">
        <v>98.19</v>
      </c>
      <c r="J74">
        <v>0</v>
      </c>
      <c r="K74" t="s">
        <v>370</v>
      </c>
    </row>
    <row r="75" spans="1:14">
      <c r="A75" s="53">
        <v>42426</v>
      </c>
      <c r="B75" t="s">
        <v>73</v>
      </c>
      <c r="C75" t="s">
        <v>20</v>
      </c>
      <c r="D75" t="s">
        <v>74</v>
      </c>
      <c r="E75" t="s">
        <v>13</v>
      </c>
      <c r="F75" t="s">
        <v>14</v>
      </c>
      <c r="G75">
        <v>0</v>
      </c>
      <c r="H75">
        <v>0</v>
      </c>
      <c r="I75">
        <v>54.18</v>
      </c>
      <c r="J75">
        <v>0</v>
      </c>
      <c r="K75" t="s">
        <v>370</v>
      </c>
    </row>
    <row r="76" spans="1:14">
      <c r="A76" s="53">
        <v>42426</v>
      </c>
      <c r="B76" t="s">
        <v>73</v>
      </c>
      <c r="C76" t="s">
        <v>20</v>
      </c>
      <c r="D76" t="s">
        <v>74</v>
      </c>
      <c r="E76" t="s">
        <v>13</v>
      </c>
      <c r="F76" t="s">
        <v>14</v>
      </c>
      <c r="G76">
        <v>0</v>
      </c>
      <c r="H76">
        <v>0</v>
      </c>
      <c r="I76">
        <v>70.13</v>
      </c>
      <c r="J76">
        <v>0</v>
      </c>
      <c r="K76" t="s">
        <v>370</v>
      </c>
    </row>
    <row r="77" spans="1:14">
      <c r="A77" s="53">
        <v>42432</v>
      </c>
      <c r="B77" t="s">
        <v>11</v>
      </c>
      <c r="C77" t="s">
        <v>20</v>
      </c>
      <c r="D77" t="s">
        <v>12</v>
      </c>
      <c r="E77" t="s">
        <v>13</v>
      </c>
      <c r="F77" t="s">
        <v>14</v>
      </c>
      <c r="G77">
        <v>0</v>
      </c>
      <c r="H77">
        <v>0</v>
      </c>
      <c r="I77">
        <v>55</v>
      </c>
      <c r="J77">
        <v>0</v>
      </c>
      <c r="K77" t="s">
        <v>370</v>
      </c>
    </row>
    <row r="78" spans="1:14">
      <c r="A78" s="53">
        <v>42435</v>
      </c>
      <c r="B78" t="s">
        <v>42</v>
      </c>
      <c r="C78" t="s">
        <v>20</v>
      </c>
      <c r="D78" t="s">
        <v>43</v>
      </c>
      <c r="E78" t="s">
        <v>13</v>
      </c>
      <c r="F78" t="s">
        <v>14</v>
      </c>
      <c r="G78">
        <v>0</v>
      </c>
      <c r="H78">
        <v>0</v>
      </c>
      <c r="I78">
        <v>37.29</v>
      </c>
      <c r="J78">
        <v>0</v>
      </c>
      <c r="K78" t="s">
        <v>370</v>
      </c>
    </row>
    <row r="79" spans="1:14">
      <c r="A79" s="53">
        <v>42457</v>
      </c>
      <c r="B79" t="s">
        <v>72</v>
      </c>
      <c r="C79" t="s">
        <v>20</v>
      </c>
      <c r="D79" t="s">
        <v>74</v>
      </c>
      <c r="E79" t="s">
        <v>13</v>
      </c>
      <c r="F79" t="s">
        <v>14</v>
      </c>
      <c r="G79">
        <v>0</v>
      </c>
      <c r="H79">
        <v>0</v>
      </c>
      <c r="I79">
        <v>98.19</v>
      </c>
      <c r="J79">
        <v>0</v>
      </c>
      <c r="K79" t="s">
        <v>370</v>
      </c>
    </row>
    <row r="80" spans="1:14">
      <c r="A80" s="53">
        <v>42458</v>
      </c>
      <c r="B80" t="s">
        <v>73</v>
      </c>
      <c r="C80" t="s">
        <v>20</v>
      </c>
      <c r="D80" t="s">
        <v>74</v>
      </c>
      <c r="E80" t="s">
        <v>13</v>
      </c>
      <c r="F80" t="s">
        <v>14</v>
      </c>
      <c r="G80">
        <v>0</v>
      </c>
      <c r="H80">
        <v>0</v>
      </c>
      <c r="I80">
        <v>52.94</v>
      </c>
      <c r="J80">
        <v>0</v>
      </c>
      <c r="K80" t="s">
        <v>370</v>
      </c>
    </row>
    <row r="81" spans="1:14">
      <c r="A81" s="53">
        <v>42458</v>
      </c>
      <c r="B81" t="s">
        <v>73</v>
      </c>
      <c r="C81" t="s">
        <v>20</v>
      </c>
      <c r="D81" t="s">
        <v>74</v>
      </c>
      <c r="E81" t="s">
        <v>13</v>
      </c>
      <c r="F81" t="s">
        <v>14</v>
      </c>
      <c r="G81">
        <v>0</v>
      </c>
      <c r="H81">
        <v>0</v>
      </c>
      <c r="I81">
        <v>70.13</v>
      </c>
      <c r="J81">
        <v>0</v>
      </c>
      <c r="K81" t="s">
        <v>370</v>
      </c>
    </row>
    <row r="82" spans="1:14">
      <c r="A82" s="166">
        <v>42407</v>
      </c>
      <c r="B82" s="149" t="s">
        <v>125</v>
      </c>
      <c r="C82" s="149" t="s">
        <v>20</v>
      </c>
      <c r="D82" s="149" t="s">
        <v>159</v>
      </c>
      <c r="E82" s="149" t="s">
        <v>575</v>
      </c>
      <c r="F82" s="149" t="s">
        <v>160</v>
      </c>
      <c r="G82" s="149">
        <v>0</v>
      </c>
      <c r="H82" s="149">
        <v>0</v>
      </c>
      <c r="I82" s="149">
        <v>295.37</v>
      </c>
      <c r="J82" s="149">
        <v>0</v>
      </c>
      <c r="K82" s="149" t="s">
        <v>370</v>
      </c>
    </row>
    <row r="83" spans="1:14">
      <c r="A83" s="166">
        <v>42449</v>
      </c>
      <c r="B83" s="149" t="s">
        <v>172</v>
      </c>
      <c r="C83" s="149" t="s">
        <v>20</v>
      </c>
      <c r="D83" s="149" t="s">
        <v>201</v>
      </c>
      <c r="E83" s="149" t="s">
        <v>575</v>
      </c>
      <c r="F83" s="149" t="s">
        <v>202</v>
      </c>
      <c r="G83" s="149">
        <v>0</v>
      </c>
      <c r="H83" s="149">
        <v>0</v>
      </c>
      <c r="I83" s="149">
        <v>39.950000000000003</v>
      </c>
      <c r="J83" s="149">
        <v>0</v>
      </c>
      <c r="K83" s="149" t="s">
        <v>370</v>
      </c>
      <c r="M83"/>
      <c r="N83"/>
    </row>
    <row r="84" spans="1:14">
      <c r="A84" s="166">
        <v>42426</v>
      </c>
      <c r="B84" s="149" t="s">
        <v>130</v>
      </c>
      <c r="C84" s="149" t="s">
        <v>20</v>
      </c>
      <c r="D84" s="149" t="s">
        <v>175</v>
      </c>
      <c r="E84" s="149" t="s">
        <v>575</v>
      </c>
      <c r="F84" s="149" t="s">
        <v>250</v>
      </c>
      <c r="G84" s="149">
        <v>0</v>
      </c>
      <c r="H84" s="149">
        <v>0</v>
      </c>
      <c r="I84" s="149">
        <v>300.39</v>
      </c>
      <c r="J84" s="149">
        <v>0</v>
      </c>
      <c r="K84" s="149" t="s">
        <v>370</v>
      </c>
    </row>
    <row r="85" spans="1:14">
      <c r="A85" s="166">
        <v>42424</v>
      </c>
      <c r="B85" s="149" t="s">
        <v>122</v>
      </c>
      <c r="C85" s="149" t="s">
        <v>17</v>
      </c>
      <c r="D85" s="149" t="s">
        <v>173</v>
      </c>
      <c r="E85" s="149" t="s">
        <v>575</v>
      </c>
      <c r="F85" s="149" t="s">
        <v>174</v>
      </c>
      <c r="G85" s="149">
        <v>287.44</v>
      </c>
      <c r="H85" s="149">
        <v>0</v>
      </c>
      <c r="I85" s="149">
        <v>0</v>
      </c>
      <c r="J85" s="149">
        <v>0</v>
      </c>
      <c r="K85" s="149" t="s">
        <v>370</v>
      </c>
    </row>
    <row r="86" spans="1:14">
      <c r="A86" s="53">
        <v>42411</v>
      </c>
      <c r="B86" t="s">
        <v>119</v>
      </c>
      <c r="C86" t="s">
        <v>17</v>
      </c>
      <c r="D86" t="s">
        <v>132</v>
      </c>
      <c r="E86" t="s">
        <v>134</v>
      </c>
      <c r="F86" t="s">
        <v>135</v>
      </c>
      <c r="G86">
        <v>300</v>
      </c>
      <c r="H86">
        <v>0</v>
      </c>
      <c r="I86">
        <v>0</v>
      </c>
      <c r="J86">
        <v>0</v>
      </c>
      <c r="K86" t="s">
        <v>370</v>
      </c>
    </row>
    <row r="87" spans="1:14">
      <c r="A87" s="53">
        <v>42401</v>
      </c>
      <c r="B87" t="s">
        <v>102</v>
      </c>
      <c r="C87" t="s">
        <v>17</v>
      </c>
      <c r="D87" t="s">
        <v>102</v>
      </c>
      <c r="E87" t="s">
        <v>103</v>
      </c>
      <c r="F87" t="s">
        <v>14</v>
      </c>
      <c r="G87">
        <v>0</v>
      </c>
      <c r="H87">
        <v>5009.1000000000004</v>
      </c>
      <c r="I87">
        <v>0</v>
      </c>
      <c r="J87">
        <v>0</v>
      </c>
      <c r="K87" t="s">
        <v>370</v>
      </c>
    </row>
    <row r="88" spans="1:14">
      <c r="A88" s="53">
        <v>42430</v>
      </c>
      <c r="B88" t="s">
        <v>102</v>
      </c>
      <c r="C88" t="s">
        <v>17</v>
      </c>
      <c r="D88" t="s">
        <v>102</v>
      </c>
      <c r="E88" t="s">
        <v>103</v>
      </c>
      <c r="F88" t="s">
        <v>14</v>
      </c>
      <c r="G88">
        <v>0</v>
      </c>
      <c r="H88">
        <v>4961.5200000000004</v>
      </c>
      <c r="I88">
        <v>0</v>
      </c>
      <c r="J88">
        <v>0</v>
      </c>
      <c r="K88" t="s">
        <v>370</v>
      </c>
      <c r="M88"/>
      <c r="N88"/>
    </row>
    <row r="89" spans="1:14">
      <c r="A89" s="53">
        <v>42460</v>
      </c>
      <c r="B89" t="s">
        <v>102</v>
      </c>
      <c r="C89" t="s">
        <v>17</v>
      </c>
      <c r="D89" t="s">
        <v>102</v>
      </c>
      <c r="E89" t="s">
        <v>103</v>
      </c>
      <c r="F89" t="s">
        <v>14</v>
      </c>
      <c r="G89">
        <v>0</v>
      </c>
      <c r="H89">
        <v>7428.29</v>
      </c>
      <c r="I89">
        <v>0</v>
      </c>
      <c r="J89">
        <v>0</v>
      </c>
      <c r="K89" t="s">
        <v>370</v>
      </c>
      <c r="M89"/>
      <c r="N89"/>
    </row>
    <row r="90" spans="1:14">
      <c r="A90" s="53">
        <v>42384</v>
      </c>
      <c r="B90" t="s">
        <v>34</v>
      </c>
      <c r="C90" t="s">
        <v>17</v>
      </c>
      <c r="D90" t="s">
        <v>62</v>
      </c>
      <c r="E90" t="s">
        <v>63</v>
      </c>
      <c r="F90" t="s">
        <v>99</v>
      </c>
      <c r="G90">
        <v>200</v>
      </c>
      <c r="H90">
        <v>0</v>
      </c>
      <c r="I90">
        <v>0</v>
      </c>
      <c r="J90">
        <v>0</v>
      </c>
      <c r="K90" t="s">
        <v>370</v>
      </c>
      <c r="M90"/>
      <c r="N90"/>
    </row>
    <row r="91" spans="1:14">
      <c r="A91" s="53">
        <v>42384</v>
      </c>
      <c r="B91" t="s">
        <v>36</v>
      </c>
      <c r="C91" t="s">
        <v>17</v>
      </c>
      <c r="D91" t="s">
        <v>62</v>
      </c>
      <c r="E91" t="s">
        <v>63</v>
      </c>
      <c r="F91" t="s">
        <v>64</v>
      </c>
      <c r="G91">
        <v>400</v>
      </c>
      <c r="H91">
        <v>0</v>
      </c>
      <c r="I91">
        <v>0</v>
      </c>
      <c r="J91">
        <v>0</v>
      </c>
      <c r="K91" t="s">
        <v>370</v>
      </c>
      <c r="M91"/>
      <c r="N91"/>
    </row>
    <row r="92" spans="1:14">
      <c r="A92" s="53">
        <v>42387</v>
      </c>
      <c r="B92" t="s">
        <v>40</v>
      </c>
      <c r="C92" t="s">
        <v>17</v>
      </c>
      <c r="D92" t="s">
        <v>62</v>
      </c>
      <c r="E92" t="s">
        <v>63</v>
      </c>
      <c r="F92" t="s">
        <v>67</v>
      </c>
      <c r="G92">
        <v>480</v>
      </c>
      <c r="H92">
        <v>0</v>
      </c>
      <c r="I92">
        <v>0</v>
      </c>
      <c r="J92">
        <v>0</v>
      </c>
      <c r="K92" t="s">
        <v>370</v>
      </c>
      <c r="M92"/>
      <c r="N92"/>
    </row>
    <row r="93" spans="1:14">
      <c r="A93" s="53">
        <v>42416</v>
      </c>
      <c r="B93" t="s">
        <v>120</v>
      </c>
      <c r="C93" t="s">
        <v>17</v>
      </c>
      <c r="D93" t="s">
        <v>62</v>
      </c>
      <c r="E93" t="s">
        <v>63</v>
      </c>
      <c r="F93" t="s">
        <v>139</v>
      </c>
      <c r="G93">
        <v>500</v>
      </c>
      <c r="H93">
        <v>0</v>
      </c>
      <c r="I93">
        <v>0</v>
      </c>
      <c r="J93">
        <v>0</v>
      </c>
      <c r="K93" t="s">
        <v>370</v>
      </c>
      <c r="M93"/>
      <c r="N93"/>
    </row>
    <row r="94" spans="1:14">
      <c r="A94" s="53">
        <v>42423</v>
      </c>
      <c r="B94" t="s">
        <v>121</v>
      </c>
      <c r="C94" t="s">
        <v>17</v>
      </c>
      <c r="D94" t="s">
        <v>62</v>
      </c>
      <c r="E94" t="s">
        <v>63</v>
      </c>
      <c r="F94" t="s">
        <v>140</v>
      </c>
      <c r="G94">
        <v>260</v>
      </c>
      <c r="H94">
        <v>0</v>
      </c>
      <c r="I94">
        <v>0</v>
      </c>
      <c r="J94">
        <v>0</v>
      </c>
      <c r="K94" t="s">
        <v>370</v>
      </c>
      <c r="M94"/>
      <c r="N94"/>
    </row>
    <row r="95" spans="1:14">
      <c r="A95" s="53">
        <v>42433</v>
      </c>
      <c r="B95" t="s">
        <v>127</v>
      </c>
      <c r="C95" t="s">
        <v>17</v>
      </c>
      <c r="D95" t="s">
        <v>62</v>
      </c>
      <c r="E95" t="s">
        <v>63</v>
      </c>
      <c r="F95" t="s">
        <v>150</v>
      </c>
      <c r="G95">
        <v>380</v>
      </c>
      <c r="H95">
        <v>0</v>
      </c>
      <c r="I95">
        <v>0</v>
      </c>
      <c r="J95">
        <v>0</v>
      </c>
      <c r="K95" t="s">
        <v>370</v>
      </c>
      <c r="M95"/>
      <c r="N95"/>
    </row>
    <row r="96" spans="1:14">
      <c r="A96" s="53">
        <v>42443</v>
      </c>
      <c r="B96" t="s">
        <v>164</v>
      </c>
      <c r="C96" t="s">
        <v>17</v>
      </c>
      <c r="D96" t="s">
        <v>62</v>
      </c>
      <c r="E96" t="s">
        <v>63</v>
      </c>
      <c r="F96" t="s">
        <v>182</v>
      </c>
      <c r="G96">
        <v>1440</v>
      </c>
      <c r="H96">
        <v>0</v>
      </c>
      <c r="I96">
        <v>0</v>
      </c>
      <c r="J96">
        <v>0</v>
      </c>
      <c r="K96" t="s">
        <v>370</v>
      </c>
      <c r="M96"/>
      <c r="N96"/>
    </row>
    <row r="97" spans="1:14">
      <c r="A97" s="53">
        <v>42444</v>
      </c>
      <c r="B97" t="s">
        <v>165</v>
      </c>
      <c r="C97" t="s">
        <v>17</v>
      </c>
      <c r="D97" t="s">
        <v>62</v>
      </c>
      <c r="E97" t="s">
        <v>63</v>
      </c>
      <c r="F97" t="s">
        <v>241</v>
      </c>
      <c r="G97">
        <v>390</v>
      </c>
      <c r="H97">
        <v>0</v>
      </c>
      <c r="I97">
        <v>0</v>
      </c>
      <c r="J97">
        <v>0</v>
      </c>
      <c r="K97" t="s">
        <v>370</v>
      </c>
      <c r="M97"/>
      <c r="N97"/>
    </row>
    <row r="98" spans="1:14">
      <c r="A98" s="53">
        <v>42424</v>
      </c>
      <c r="B98" t="s">
        <v>123</v>
      </c>
      <c r="C98" t="s">
        <v>17</v>
      </c>
      <c r="D98" t="s">
        <v>136</v>
      </c>
      <c r="E98" t="s">
        <v>137</v>
      </c>
      <c r="F98" t="s">
        <v>138</v>
      </c>
      <c r="G98">
        <v>1500</v>
      </c>
      <c r="H98">
        <v>0</v>
      </c>
      <c r="I98">
        <v>0</v>
      </c>
      <c r="J98">
        <v>0</v>
      </c>
      <c r="K98" t="s">
        <v>370</v>
      </c>
      <c r="M98"/>
      <c r="N98"/>
    </row>
    <row r="99" spans="1:14">
      <c r="A99" s="53">
        <v>42438</v>
      </c>
      <c r="B99" t="s">
        <v>161</v>
      </c>
      <c r="C99" t="s">
        <v>17</v>
      </c>
      <c r="D99" t="s">
        <v>236</v>
      </c>
      <c r="E99" t="s">
        <v>237</v>
      </c>
      <c r="F99" t="s">
        <v>238</v>
      </c>
      <c r="G99">
        <v>250</v>
      </c>
      <c r="H99">
        <v>0</v>
      </c>
      <c r="I99">
        <v>0</v>
      </c>
      <c r="J99">
        <v>0</v>
      </c>
      <c r="K99" t="s">
        <v>370</v>
      </c>
      <c r="M99"/>
      <c r="N99"/>
    </row>
    <row r="100" spans="1:14">
      <c r="A100" s="53">
        <v>42448</v>
      </c>
      <c r="B100" t="s">
        <v>171</v>
      </c>
      <c r="C100" t="s">
        <v>20</v>
      </c>
      <c r="D100" t="s">
        <v>191</v>
      </c>
      <c r="E100" t="s">
        <v>192</v>
      </c>
      <c r="F100" t="s">
        <v>193</v>
      </c>
      <c r="G100">
        <v>0</v>
      </c>
      <c r="H100">
        <v>0</v>
      </c>
      <c r="I100">
        <v>127.96</v>
      </c>
      <c r="J100">
        <v>0</v>
      </c>
      <c r="K100" t="s">
        <v>370</v>
      </c>
      <c r="M100"/>
      <c r="N100"/>
    </row>
    <row r="101" spans="1:14">
      <c r="A101" s="53">
        <v>42440</v>
      </c>
      <c r="B101" t="s">
        <v>163</v>
      </c>
      <c r="C101" t="s">
        <v>17</v>
      </c>
      <c r="D101" t="s">
        <v>179</v>
      </c>
      <c r="E101" t="s">
        <v>181</v>
      </c>
      <c r="F101" t="s">
        <v>180</v>
      </c>
      <c r="G101">
        <v>20</v>
      </c>
      <c r="H101">
        <v>0</v>
      </c>
      <c r="I101">
        <v>0</v>
      </c>
      <c r="J101">
        <v>0</v>
      </c>
      <c r="K101" t="s">
        <v>370</v>
      </c>
      <c r="M101"/>
      <c r="N101"/>
    </row>
    <row r="102" spans="1:14">
      <c r="A102" s="53">
        <v>42446</v>
      </c>
      <c r="B102" t="s">
        <v>46</v>
      </c>
      <c r="C102" t="s">
        <v>20</v>
      </c>
      <c r="D102" t="s">
        <v>198</v>
      </c>
      <c r="E102" t="s">
        <v>199</v>
      </c>
      <c r="F102" t="s">
        <v>200</v>
      </c>
      <c r="G102">
        <v>0</v>
      </c>
      <c r="H102">
        <v>0</v>
      </c>
      <c r="I102">
        <v>70.31</v>
      </c>
      <c r="J102">
        <v>0</v>
      </c>
      <c r="K102" t="s">
        <v>370</v>
      </c>
      <c r="M102"/>
      <c r="N102"/>
    </row>
    <row r="103" spans="1:14">
      <c r="A103" s="53">
        <v>42387</v>
      </c>
      <c r="B103" t="s">
        <v>38</v>
      </c>
      <c r="C103" t="s">
        <v>17</v>
      </c>
      <c r="D103" t="s">
        <v>59</v>
      </c>
      <c r="E103" t="s">
        <v>60</v>
      </c>
      <c r="F103" t="s">
        <v>61</v>
      </c>
      <c r="G103">
        <v>22.19</v>
      </c>
      <c r="H103">
        <v>0</v>
      </c>
      <c r="I103">
        <v>0</v>
      </c>
      <c r="J103">
        <v>0</v>
      </c>
      <c r="K103" t="s">
        <v>370</v>
      </c>
      <c r="M103"/>
      <c r="N103"/>
    </row>
    <row r="104" spans="1:14">
      <c r="A104" s="53">
        <v>42387</v>
      </c>
      <c r="B104" t="s">
        <v>39</v>
      </c>
      <c r="C104" t="s">
        <v>17</v>
      </c>
      <c r="D104" t="s">
        <v>65</v>
      </c>
      <c r="E104" t="s">
        <v>60</v>
      </c>
      <c r="F104" t="s">
        <v>66</v>
      </c>
      <c r="G104">
        <v>124.81</v>
      </c>
      <c r="H104">
        <v>0</v>
      </c>
      <c r="I104">
        <v>0</v>
      </c>
      <c r="J104">
        <v>0</v>
      </c>
      <c r="K104" t="s">
        <v>370</v>
      </c>
      <c r="M104"/>
      <c r="N104"/>
    </row>
    <row r="105" spans="1:14">
      <c r="A105" s="53">
        <v>42411</v>
      </c>
      <c r="B105" t="s">
        <v>118</v>
      </c>
      <c r="C105" t="s">
        <v>17</v>
      </c>
      <c r="D105" t="s">
        <v>142</v>
      </c>
      <c r="E105" t="s">
        <v>60</v>
      </c>
      <c r="F105" t="s">
        <v>141</v>
      </c>
      <c r="G105">
        <v>73.599999999999994</v>
      </c>
      <c r="H105">
        <v>0</v>
      </c>
      <c r="I105">
        <v>0</v>
      </c>
      <c r="J105">
        <v>0</v>
      </c>
      <c r="K105" t="s">
        <v>370</v>
      </c>
      <c r="M105"/>
      <c r="N105"/>
    </row>
    <row r="106" spans="1:14">
      <c r="A106" s="9">
        <v>42451</v>
      </c>
      <c r="B106" s="8" t="s">
        <v>28</v>
      </c>
      <c r="C106" s="27" t="s">
        <v>17</v>
      </c>
      <c r="D106" s="27" t="s">
        <v>513</v>
      </c>
      <c r="E106" s="27" t="s">
        <v>471</v>
      </c>
      <c r="F106" s="17" t="s">
        <v>205</v>
      </c>
      <c r="G106" s="11">
        <v>80</v>
      </c>
      <c r="H106">
        <v>0</v>
      </c>
      <c r="I106">
        <v>0</v>
      </c>
      <c r="J106">
        <v>0</v>
      </c>
      <c r="K106" s="24" t="s">
        <v>370</v>
      </c>
      <c r="M106"/>
      <c r="N106"/>
    </row>
    <row r="107" spans="1:14">
      <c r="A107" s="9">
        <v>42451</v>
      </c>
      <c r="B107" s="8" t="s">
        <v>28</v>
      </c>
      <c r="C107" s="27" t="s">
        <v>17</v>
      </c>
      <c r="D107" s="27" t="s">
        <v>510</v>
      </c>
      <c r="E107" s="27" t="s">
        <v>429</v>
      </c>
      <c r="F107" s="17" t="s">
        <v>205</v>
      </c>
      <c r="G107" s="11">
        <v>140</v>
      </c>
      <c r="H107">
        <v>0</v>
      </c>
      <c r="I107">
        <v>0</v>
      </c>
      <c r="J107">
        <v>0</v>
      </c>
      <c r="K107" s="24" t="s">
        <v>370</v>
      </c>
      <c r="M107"/>
      <c r="N107"/>
    </row>
    <row r="108" spans="1:14" s="8" customFormat="1">
      <c r="A108" s="9">
        <v>42451</v>
      </c>
      <c r="B108" s="8" t="s">
        <v>28</v>
      </c>
      <c r="C108" s="27" t="s">
        <v>17</v>
      </c>
      <c r="D108" s="27" t="s">
        <v>511</v>
      </c>
      <c r="E108" s="27" t="s">
        <v>471</v>
      </c>
      <c r="F108" s="17" t="s">
        <v>205</v>
      </c>
      <c r="G108" s="11">
        <v>50</v>
      </c>
      <c r="H108">
        <v>0</v>
      </c>
      <c r="I108">
        <v>0</v>
      </c>
      <c r="J108">
        <v>0</v>
      </c>
      <c r="K108" s="24" t="s">
        <v>370</v>
      </c>
      <c r="L108" s="21"/>
    </row>
    <row r="109" spans="1:14" s="8" customFormat="1">
      <c r="A109" s="9">
        <v>42451</v>
      </c>
      <c r="B109" s="8" t="s">
        <v>28</v>
      </c>
      <c r="C109" s="27" t="s">
        <v>17</v>
      </c>
      <c r="D109" s="27" t="s">
        <v>512</v>
      </c>
      <c r="E109" s="27" t="s">
        <v>429</v>
      </c>
      <c r="F109" s="17" t="s">
        <v>205</v>
      </c>
      <c r="G109" s="11">
        <v>140</v>
      </c>
      <c r="H109">
        <v>0</v>
      </c>
      <c r="I109">
        <v>0</v>
      </c>
      <c r="J109">
        <v>0</v>
      </c>
      <c r="K109" s="24" t="s">
        <v>370</v>
      </c>
      <c r="L109" s="21"/>
    </row>
    <row r="110" spans="1:14" s="8" customFormat="1">
      <c r="A110" s="53"/>
      <c r="B110"/>
      <c r="C110"/>
      <c r="D110"/>
      <c r="E110"/>
      <c r="F110" s="79" t="s">
        <v>373</v>
      </c>
      <c r="G110" s="79">
        <f>SUM(G1:G109)</f>
        <v>45945.810000000005</v>
      </c>
      <c r="H110" s="79">
        <f>SUM(H1:H109)</f>
        <v>18060.45</v>
      </c>
      <c r="I110" s="79">
        <f>SUM(I1:I109)</f>
        <v>2854.24</v>
      </c>
      <c r="J110" s="79">
        <f>SUM(J1:J109)</f>
        <v>164.73</v>
      </c>
      <c r="K110" s="79"/>
      <c r="L110" s="79">
        <f>SUM(G110:J110)</f>
        <v>67025.23000000001</v>
      </c>
    </row>
    <row r="111" spans="1:14" s="8" customFormat="1" ht="14">
      <c r="L111" s="21"/>
    </row>
    <row r="112" spans="1:14">
      <c r="M112"/>
      <c r="N112"/>
    </row>
    <row r="118" spans="1:14">
      <c r="A118" s="53">
        <v>42376</v>
      </c>
      <c r="B118" t="s">
        <v>16</v>
      </c>
      <c r="C118" t="s">
        <v>17</v>
      </c>
      <c r="D118" t="s">
        <v>18</v>
      </c>
      <c r="E118" t="s">
        <v>19</v>
      </c>
      <c r="F118" t="s">
        <v>14</v>
      </c>
      <c r="G118">
        <v>388.28</v>
      </c>
      <c r="H118">
        <v>0</v>
      </c>
      <c r="I118">
        <v>0</v>
      </c>
      <c r="J118">
        <v>388.28</v>
      </c>
      <c r="M118"/>
      <c r="N118"/>
    </row>
    <row r="119" spans="1:14">
      <c r="A119" s="53">
        <v>42390</v>
      </c>
      <c r="B119" t="s">
        <v>41</v>
      </c>
      <c r="C119" t="s">
        <v>17</v>
      </c>
      <c r="D119" t="s">
        <v>18</v>
      </c>
      <c r="E119" t="s">
        <v>19</v>
      </c>
      <c r="F119" t="s">
        <v>14</v>
      </c>
      <c r="G119">
        <v>258.22000000000003</v>
      </c>
      <c r="H119">
        <v>0</v>
      </c>
      <c r="I119">
        <v>0</v>
      </c>
      <c r="J119">
        <v>258.22000000000003</v>
      </c>
      <c r="M119"/>
      <c r="N119"/>
    </row>
    <row r="120" spans="1:14">
      <c r="A120" s="53">
        <v>42398</v>
      </c>
      <c r="B120" t="s">
        <v>68</v>
      </c>
      <c r="C120" t="s">
        <v>17</v>
      </c>
      <c r="D120" t="s">
        <v>18</v>
      </c>
      <c r="E120" t="s">
        <v>19</v>
      </c>
      <c r="F120" t="s">
        <v>14</v>
      </c>
      <c r="G120">
        <v>70.37</v>
      </c>
      <c r="H120">
        <v>0</v>
      </c>
      <c r="I120">
        <v>0</v>
      </c>
      <c r="J120">
        <v>70.37</v>
      </c>
      <c r="M120"/>
      <c r="N120"/>
    </row>
    <row r="121" spans="1:14">
      <c r="A121" s="53">
        <v>42409</v>
      </c>
      <c r="B121" t="s">
        <v>106</v>
      </c>
      <c r="C121" t="s">
        <v>17</v>
      </c>
      <c r="D121" t="s">
        <v>18</v>
      </c>
      <c r="E121" t="s">
        <v>19</v>
      </c>
      <c r="F121" t="s">
        <v>14</v>
      </c>
      <c r="G121">
        <v>291.79000000000002</v>
      </c>
      <c r="H121">
        <v>0</v>
      </c>
      <c r="I121">
        <v>0</v>
      </c>
      <c r="J121">
        <v>291.79000000000002</v>
      </c>
      <c r="M121"/>
      <c r="N121"/>
    </row>
    <row r="122" spans="1:14">
      <c r="A122" s="53">
        <v>42425</v>
      </c>
      <c r="B122" t="s">
        <v>124</v>
      </c>
      <c r="C122" t="s">
        <v>17</v>
      </c>
      <c r="D122" t="s">
        <v>18</v>
      </c>
      <c r="E122" t="s">
        <v>19</v>
      </c>
      <c r="F122" t="s">
        <v>14</v>
      </c>
      <c r="G122">
        <v>560.37</v>
      </c>
      <c r="H122">
        <v>0</v>
      </c>
      <c r="I122">
        <v>0</v>
      </c>
      <c r="J122">
        <v>560.37</v>
      </c>
      <c r="M122"/>
      <c r="N122"/>
    </row>
    <row r="123" spans="1:14">
      <c r="A123" s="53">
        <v>42436</v>
      </c>
      <c r="B123" t="s">
        <v>128</v>
      </c>
      <c r="C123" t="s">
        <v>17</v>
      </c>
      <c r="D123" t="s">
        <v>18</v>
      </c>
      <c r="E123" t="s">
        <v>19</v>
      </c>
      <c r="F123" t="s">
        <v>14</v>
      </c>
      <c r="G123">
        <v>675.62</v>
      </c>
      <c r="H123">
        <v>0</v>
      </c>
      <c r="I123">
        <v>0</v>
      </c>
      <c r="J123">
        <v>675.62</v>
      </c>
      <c r="M123"/>
      <c r="N123"/>
    </row>
    <row r="124" spans="1:14">
      <c r="A124" s="53">
        <v>42451</v>
      </c>
      <c r="B124" t="s">
        <v>166</v>
      </c>
      <c r="C124" t="s">
        <v>17</v>
      </c>
      <c r="D124" t="s">
        <v>18</v>
      </c>
      <c r="E124" t="s">
        <v>19</v>
      </c>
      <c r="F124" t="s">
        <v>14</v>
      </c>
      <c r="G124">
        <v>483.87</v>
      </c>
      <c r="H124">
        <v>0</v>
      </c>
      <c r="I124">
        <v>0</v>
      </c>
      <c r="J124">
        <v>483.87</v>
      </c>
      <c r="M124"/>
      <c r="N124"/>
    </row>
  </sheetData>
  <sortState ref="A1:J112">
    <sortCondition ref="E1:E112"/>
  </sortState>
  <mergeCells count="2">
    <mergeCell ref="L1:M1"/>
    <mergeCell ref="L6:M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opLeftCell="C1" workbookViewId="0">
      <selection activeCell="G130" sqref="G130"/>
    </sheetView>
  </sheetViews>
  <sheetFormatPr baseColWidth="10" defaultRowHeight="15" x14ac:dyDescent="0"/>
  <cols>
    <col min="1" max="1" width="10.83203125" style="53"/>
    <col min="2" max="2" width="41.6640625" bestFit="1" customWidth="1"/>
    <col min="3" max="3" width="5.1640625" bestFit="1" customWidth="1"/>
    <col min="4" max="4" width="31.83203125" bestFit="1" customWidth="1"/>
    <col min="5" max="5" width="41" bestFit="1" customWidth="1"/>
    <col min="6" max="6" width="13.5" bestFit="1" customWidth="1"/>
    <col min="12" max="12" width="29.6640625" bestFit="1" customWidth="1"/>
    <col min="13" max="13" width="9.33203125" style="98" customWidth="1"/>
    <col min="14" max="14" width="2.1640625" bestFit="1" customWidth="1"/>
    <col min="15" max="15" width="12.33203125" bestFit="1" customWidth="1"/>
  </cols>
  <sheetData>
    <row r="1" spans="1:16" ht="25">
      <c r="A1" s="53">
        <v>42527</v>
      </c>
      <c r="B1" t="s">
        <v>453</v>
      </c>
      <c r="C1" t="s">
        <v>17</v>
      </c>
      <c r="D1" t="s">
        <v>455</v>
      </c>
      <c r="E1" t="s">
        <v>454</v>
      </c>
      <c r="F1" t="s">
        <v>475</v>
      </c>
      <c r="G1">
        <v>120</v>
      </c>
      <c r="H1">
        <v>0</v>
      </c>
      <c r="I1">
        <v>0</v>
      </c>
      <c r="J1">
        <v>0</v>
      </c>
      <c r="K1" t="s">
        <v>370</v>
      </c>
      <c r="L1" s="203" t="s">
        <v>103</v>
      </c>
      <c r="M1" s="204"/>
      <c r="O1" s="78">
        <v>2015</v>
      </c>
      <c r="P1" t="s">
        <v>371</v>
      </c>
    </row>
    <row r="2" spans="1:16">
      <c r="A2" s="53">
        <v>42530</v>
      </c>
      <c r="B2" t="s">
        <v>463</v>
      </c>
      <c r="C2" t="s">
        <v>17</v>
      </c>
      <c r="D2" t="s">
        <v>490</v>
      </c>
      <c r="E2" t="s">
        <v>454</v>
      </c>
      <c r="F2" t="s">
        <v>489</v>
      </c>
      <c r="G2">
        <v>210</v>
      </c>
      <c r="H2">
        <v>0</v>
      </c>
      <c r="I2">
        <v>0</v>
      </c>
      <c r="J2">
        <v>0</v>
      </c>
      <c r="K2" t="s">
        <v>370</v>
      </c>
      <c r="L2" s="136" t="s">
        <v>519</v>
      </c>
      <c r="M2" s="150">
        <f>SUM(H100)</f>
        <v>9487.0300000000007</v>
      </c>
      <c r="N2" t="s">
        <v>370</v>
      </c>
    </row>
    <row r="3" spans="1:16">
      <c r="A3" s="53">
        <v>42464</v>
      </c>
      <c r="B3" t="s">
        <v>46</v>
      </c>
      <c r="C3" t="s">
        <v>20</v>
      </c>
      <c r="D3" t="s">
        <v>56</v>
      </c>
      <c r="E3" t="s">
        <v>57</v>
      </c>
      <c r="F3" t="s">
        <v>253</v>
      </c>
      <c r="G3">
        <v>0</v>
      </c>
      <c r="H3">
        <v>0</v>
      </c>
      <c r="I3">
        <v>98.95</v>
      </c>
      <c r="J3">
        <v>0</v>
      </c>
      <c r="K3" t="s">
        <v>370</v>
      </c>
      <c r="L3" s="136" t="s">
        <v>71</v>
      </c>
      <c r="M3" s="150">
        <f>SUM(H53:H55)</f>
        <v>547.03</v>
      </c>
      <c r="N3" t="s">
        <v>370</v>
      </c>
    </row>
    <row r="4" spans="1:16">
      <c r="A4" s="53">
        <v>42492</v>
      </c>
      <c r="B4" t="s">
        <v>46</v>
      </c>
      <c r="C4" t="s">
        <v>20</v>
      </c>
      <c r="D4" t="s">
        <v>56</v>
      </c>
      <c r="E4" t="s">
        <v>57</v>
      </c>
      <c r="F4" t="s">
        <v>425</v>
      </c>
      <c r="G4">
        <v>0</v>
      </c>
      <c r="H4">
        <v>0</v>
      </c>
      <c r="I4">
        <v>95.87</v>
      </c>
      <c r="J4">
        <v>0</v>
      </c>
      <c r="K4" t="s">
        <v>370</v>
      </c>
      <c r="L4" s="137" t="s">
        <v>314</v>
      </c>
      <c r="M4" s="150">
        <f>SUM(H56)</f>
        <v>11079.57</v>
      </c>
      <c r="N4" t="s">
        <v>370</v>
      </c>
      <c r="P4" t="s">
        <v>516</v>
      </c>
    </row>
    <row r="5" spans="1:16">
      <c r="A5" s="53">
        <v>42527</v>
      </c>
      <c r="B5" t="s">
        <v>46</v>
      </c>
      <c r="C5" t="s">
        <v>20</v>
      </c>
      <c r="D5" t="s">
        <v>56</v>
      </c>
      <c r="E5" t="s">
        <v>57</v>
      </c>
      <c r="F5" t="s">
        <v>483</v>
      </c>
      <c r="G5">
        <v>0</v>
      </c>
      <c r="H5">
        <v>0</v>
      </c>
      <c r="I5">
        <v>97.07</v>
      </c>
      <c r="J5">
        <v>0</v>
      </c>
      <c r="K5" t="s">
        <v>370</v>
      </c>
      <c r="L5" s="137" t="s">
        <v>270</v>
      </c>
      <c r="M5" s="150"/>
    </row>
    <row r="6" spans="1:16" ht="25">
      <c r="A6" s="53">
        <v>42493</v>
      </c>
      <c r="B6" t="s">
        <v>387</v>
      </c>
      <c r="C6" t="s">
        <v>17</v>
      </c>
      <c r="D6" t="s">
        <v>86</v>
      </c>
      <c r="E6" t="s">
        <v>77</v>
      </c>
      <c r="F6" t="s">
        <v>428</v>
      </c>
      <c r="G6">
        <v>80</v>
      </c>
      <c r="H6">
        <v>0</v>
      </c>
      <c r="I6">
        <v>0</v>
      </c>
      <c r="J6">
        <v>0</v>
      </c>
      <c r="K6" t="s">
        <v>370</v>
      </c>
      <c r="L6" s="205" t="s">
        <v>315</v>
      </c>
      <c r="M6" s="206"/>
    </row>
    <row r="7" spans="1:16">
      <c r="A7" s="53">
        <v>42493</v>
      </c>
      <c r="B7" t="s">
        <v>388</v>
      </c>
      <c r="C7" t="s">
        <v>17</v>
      </c>
      <c r="D7" t="s">
        <v>146</v>
      </c>
      <c r="E7" t="s">
        <v>77</v>
      </c>
      <c r="F7" t="s">
        <v>472</v>
      </c>
      <c r="G7">
        <v>80</v>
      </c>
      <c r="H7">
        <v>0</v>
      </c>
      <c r="I7">
        <v>0</v>
      </c>
      <c r="J7">
        <v>0</v>
      </c>
      <c r="K7" t="s">
        <v>370</v>
      </c>
      <c r="L7" s="138" t="s">
        <v>316</v>
      </c>
      <c r="M7" s="151">
        <f>SUM(M8)</f>
        <v>0</v>
      </c>
      <c r="N7" t="s">
        <v>370</v>
      </c>
    </row>
    <row r="8" spans="1:16">
      <c r="A8" s="53">
        <v>42494</v>
      </c>
      <c r="B8" t="s">
        <v>389</v>
      </c>
      <c r="C8" t="s">
        <v>17</v>
      </c>
      <c r="D8" t="s">
        <v>431</v>
      </c>
      <c r="E8" t="s">
        <v>77</v>
      </c>
      <c r="F8" t="s">
        <v>433</v>
      </c>
      <c r="G8">
        <v>120</v>
      </c>
      <c r="H8">
        <v>0</v>
      </c>
      <c r="I8">
        <v>0</v>
      </c>
      <c r="J8">
        <v>0</v>
      </c>
      <c r="K8" t="s">
        <v>370</v>
      </c>
      <c r="L8" s="139" t="s">
        <v>317</v>
      </c>
      <c r="M8" s="152"/>
    </row>
    <row r="9" spans="1:16">
      <c r="A9" s="53">
        <v>42500</v>
      </c>
      <c r="B9" t="s">
        <v>414</v>
      </c>
      <c r="C9" t="s">
        <v>17</v>
      </c>
      <c r="D9" t="s">
        <v>442</v>
      </c>
      <c r="E9" t="s">
        <v>77</v>
      </c>
      <c r="F9" t="s">
        <v>443</v>
      </c>
      <c r="G9">
        <v>80</v>
      </c>
      <c r="H9">
        <v>0</v>
      </c>
      <c r="I9">
        <v>0</v>
      </c>
      <c r="J9">
        <v>0</v>
      </c>
      <c r="K9" t="s">
        <v>370</v>
      </c>
      <c r="L9" s="138" t="s">
        <v>318</v>
      </c>
      <c r="M9" s="151">
        <f>SUM(M10:M20)</f>
        <v>17141.780000000002</v>
      </c>
      <c r="N9" t="s">
        <v>370</v>
      </c>
    </row>
    <row r="10" spans="1:16">
      <c r="A10" s="53">
        <v>42530</v>
      </c>
      <c r="B10" t="s">
        <v>460</v>
      </c>
      <c r="C10" t="s">
        <v>17</v>
      </c>
      <c r="D10" t="s">
        <v>481</v>
      </c>
      <c r="E10" t="s">
        <v>77</v>
      </c>
      <c r="F10" t="s">
        <v>486</v>
      </c>
      <c r="G10">
        <v>40</v>
      </c>
      <c r="H10">
        <v>0</v>
      </c>
      <c r="I10">
        <v>0</v>
      </c>
      <c r="J10">
        <v>0</v>
      </c>
      <c r="K10" t="s">
        <v>370</v>
      </c>
      <c r="L10" s="141" t="s">
        <v>319</v>
      </c>
      <c r="M10" s="153">
        <f>SUM(G6:G14)</f>
        <v>610</v>
      </c>
    </row>
    <row r="11" spans="1:16">
      <c r="A11" s="53">
        <v>42530</v>
      </c>
      <c r="B11" t="s">
        <v>461</v>
      </c>
      <c r="C11" t="s">
        <v>17</v>
      </c>
      <c r="D11" t="s">
        <v>481</v>
      </c>
      <c r="E11" t="s">
        <v>77</v>
      </c>
      <c r="F11" t="s">
        <v>480</v>
      </c>
      <c r="G11">
        <v>80</v>
      </c>
      <c r="H11">
        <v>0</v>
      </c>
      <c r="I11">
        <v>0</v>
      </c>
      <c r="J11">
        <v>0</v>
      </c>
      <c r="K11" t="s">
        <v>370</v>
      </c>
      <c r="L11" s="141" t="s">
        <v>320</v>
      </c>
      <c r="M11" s="153">
        <f>SUM(I3+I4+I5)</f>
        <v>291.89</v>
      </c>
    </row>
    <row r="12" spans="1:16">
      <c r="A12" s="53">
        <v>42530</v>
      </c>
      <c r="B12" t="s">
        <v>462</v>
      </c>
      <c r="C12" t="s">
        <v>17</v>
      </c>
      <c r="D12" t="s">
        <v>146</v>
      </c>
      <c r="E12" t="s">
        <v>77</v>
      </c>
      <c r="F12" t="s">
        <v>488</v>
      </c>
      <c r="G12">
        <v>50</v>
      </c>
      <c r="H12">
        <v>0</v>
      </c>
      <c r="I12">
        <v>0</v>
      </c>
      <c r="J12">
        <v>0</v>
      </c>
      <c r="K12" t="s">
        <v>370</v>
      </c>
      <c r="L12" s="141" t="s">
        <v>366</v>
      </c>
      <c r="M12" s="153">
        <f>SUM(G15+G16+G17+G18+G19)</f>
        <v>1260</v>
      </c>
    </row>
    <row r="13" spans="1:16">
      <c r="A13" s="53">
        <v>42535</v>
      </c>
      <c r="B13" t="s">
        <v>464</v>
      </c>
      <c r="C13" t="s">
        <v>17</v>
      </c>
      <c r="D13" t="s">
        <v>442</v>
      </c>
      <c r="E13" t="s">
        <v>77</v>
      </c>
      <c r="F13" t="s">
        <v>493</v>
      </c>
      <c r="G13">
        <v>40</v>
      </c>
      <c r="H13">
        <v>0</v>
      </c>
      <c r="I13">
        <v>0</v>
      </c>
      <c r="J13">
        <v>0</v>
      </c>
      <c r="K13" t="s">
        <v>370</v>
      </c>
      <c r="L13" s="141" t="s">
        <v>321</v>
      </c>
      <c r="M13" s="90">
        <f>SUM(I20+G21)</f>
        <v>108.64</v>
      </c>
    </row>
    <row r="14" spans="1:16">
      <c r="A14" s="53">
        <v>42550</v>
      </c>
      <c r="B14" t="s">
        <v>495</v>
      </c>
      <c r="C14" t="s">
        <v>17</v>
      </c>
      <c r="D14" t="s">
        <v>442</v>
      </c>
      <c r="E14" t="s">
        <v>77</v>
      </c>
      <c r="F14" s="149"/>
      <c r="G14">
        <v>40</v>
      </c>
      <c r="H14">
        <v>0</v>
      </c>
      <c r="I14">
        <v>0</v>
      </c>
      <c r="J14">
        <v>0</v>
      </c>
      <c r="K14" t="s">
        <v>370</v>
      </c>
      <c r="L14" s="141" t="s">
        <v>322</v>
      </c>
      <c r="M14" s="153">
        <f>SUM(G22:G32)</f>
        <v>8120.6599999999989</v>
      </c>
    </row>
    <row r="15" spans="1:16">
      <c r="A15" s="53">
        <v>42493</v>
      </c>
      <c r="B15" t="s">
        <v>388</v>
      </c>
      <c r="C15" t="s">
        <v>17</v>
      </c>
      <c r="D15" t="s">
        <v>145</v>
      </c>
      <c r="E15" t="s">
        <v>51</v>
      </c>
      <c r="F15" t="s">
        <v>472</v>
      </c>
      <c r="G15">
        <v>745</v>
      </c>
      <c r="H15">
        <v>0</v>
      </c>
      <c r="I15">
        <v>0</v>
      </c>
      <c r="J15">
        <v>0</v>
      </c>
      <c r="K15" t="s">
        <v>370</v>
      </c>
      <c r="L15" s="141" t="s">
        <v>323</v>
      </c>
      <c r="M15" s="153">
        <f>SUM(G33:G39)</f>
        <v>5784.49</v>
      </c>
    </row>
    <row r="16" spans="1:16">
      <c r="A16" s="53">
        <v>42494</v>
      </c>
      <c r="B16" t="s">
        <v>389</v>
      </c>
      <c r="C16" t="s">
        <v>17</v>
      </c>
      <c r="D16" t="s">
        <v>432</v>
      </c>
      <c r="E16" t="s">
        <v>51</v>
      </c>
      <c r="F16" t="s">
        <v>433</v>
      </c>
      <c r="G16">
        <v>110</v>
      </c>
      <c r="H16">
        <v>0</v>
      </c>
      <c r="I16">
        <v>0</v>
      </c>
      <c r="J16">
        <v>0</v>
      </c>
      <c r="K16" t="s">
        <v>370</v>
      </c>
      <c r="L16" s="141" t="s">
        <v>324</v>
      </c>
      <c r="M16" s="153"/>
    </row>
    <row r="17" spans="1:14">
      <c r="A17" s="53">
        <v>42530</v>
      </c>
      <c r="B17" t="s">
        <v>460</v>
      </c>
      <c r="C17" t="s">
        <v>17</v>
      </c>
      <c r="D17" t="s">
        <v>485</v>
      </c>
      <c r="E17" t="s">
        <v>51</v>
      </c>
      <c r="F17" t="s">
        <v>486</v>
      </c>
      <c r="G17">
        <v>40</v>
      </c>
      <c r="H17">
        <v>0</v>
      </c>
      <c r="I17">
        <v>0</v>
      </c>
      <c r="J17">
        <v>0</v>
      </c>
      <c r="K17" t="s">
        <v>370</v>
      </c>
      <c r="L17" s="141" t="s">
        <v>365</v>
      </c>
      <c r="M17" s="153">
        <f>SUM(G1+G2)</f>
        <v>330</v>
      </c>
    </row>
    <row r="18" spans="1:14">
      <c r="A18" s="53">
        <v>42530</v>
      </c>
      <c r="B18" t="s">
        <v>462</v>
      </c>
      <c r="C18" t="s">
        <v>17</v>
      </c>
      <c r="D18" t="s">
        <v>145</v>
      </c>
      <c r="E18" t="s">
        <v>51</v>
      </c>
      <c r="F18" t="s">
        <v>488</v>
      </c>
      <c r="G18">
        <v>325</v>
      </c>
      <c r="H18">
        <v>0</v>
      </c>
      <c r="I18">
        <v>0</v>
      </c>
      <c r="J18">
        <v>0</v>
      </c>
      <c r="K18" t="s">
        <v>370</v>
      </c>
      <c r="L18" s="141" t="s">
        <v>325</v>
      </c>
      <c r="M18" s="153"/>
    </row>
    <row r="19" spans="1:14">
      <c r="A19" s="53">
        <v>42535</v>
      </c>
      <c r="B19" t="s">
        <v>464</v>
      </c>
      <c r="C19" t="s">
        <v>17</v>
      </c>
      <c r="D19" t="s">
        <v>492</v>
      </c>
      <c r="E19" t="s">
        <v>51</v>
      </c>
      <c r="F19" t="s">
        <v>493</v>
      </c>
      <c r="G19">
        <v>40</v>
      </c>
      <c r="H19">
        <v>0</v>
      </c>
      <c r="I19">
        <v>0</v>
      </c>
      <c r="J19">
        <v>0</v>
      </c>
      <c r="K19" t="s">
        <v>370</v>
      </c>
      <c r="L19" s="141" t="s">
        <v>326</v>
      </c>
      <c r="M19" s="153">
        <f>SUM(G40:G42)</f>
        <v>440.4</v>
      </c>
    </row>
    <row r="20" spans="1:14">
      <c r="A20" s="53">
        <v>42464</v>
      </c>
      <c r="B20" t="s">
        <v>46</v>
      </c>
      <c r="C20" t="s">
        <v>20</v>
      </c>
      <c r="D20" t="s">
        <v>198</v>
      </c>
      <c r="E20" t="s">
        <v>54</v>
      </c>
      <c r="F20" t="s">
        <v>252</v>
      </c>
      <c r="G20">
        <v>0</v>
      </c>
      <c r="H20">
        <v>0</v>
      </c>
      <c r="I20">
        <v>61.99</v>
      </c>
      <c r="J20">
        <v>0</v>
      </c>
      <c r="K20" t="s">
        <v>370</v>
      </c>
      <c r="L20" s="139" t="s">
        <v>367</v>
      </c>
      <c r="M20" s="152">
        <f>SUM(G43)</f>
        <v>195.7</v>
      </c>
    </row>
    <row r="21" spans="1:14">
      <c r="A21" s="53">
        <v>42530</v>
      </c>
      <c r="B21" t="s">
        <v>463</v>
      </c>
      <c r="C21" t="s">
        <v>17</v>
      </c>
      <c r="D21" t="s">
        <v>491</v>
      </c>
      <c r="E21" t="s">
        <v>54</v>
      </c>
      <c r="F21" t="s">
        <v>489</v>
      </c>
      <c r="G21">
        <v>46.65</v>
      </c>
      <c r="H21">
        <v>0</v>
      </c>
      <c r="I21">
        <v>0</v>
      </c>
      <c r="J21">
        <v>0</v>
      </c>
      <c r="K21" t="s">
        <v>370</v>
      </c>
      <c r="L21" s="142" t="s">
        <v>327</v>
      </c>
      <c r="M21" s="154">
        <f>SUM(M22:M28)</f>
        <v>229.82</v>
      </c>
      <c r="N21" t="s">
        <v>370</v>
      </c>
    </row>
    <row r="22" spans="1:14">
      <c r="A22" s="53">
        <v>42467</v>
      </c>
      <c r="B22" t="s">
        <v>28</v>
      </c>
      <c r="C22" t="s">
        <v>17</v>
      </c>
      <c r="D22" t="s">
        <v>29</v>
      </c>
      <c r="E22" t="s">
        <v>30</v>
      </c>
      <c r="F22" t="s">
        <v>248</v>
      </c>
      <c r="G22">
        <v>1105.8800000000001</v>
      </c>
      <c r="H22">
        <v>0</v>
      </c>
      <c r="I22">
        <v>0</v>
      </c>
      <c r="J22">
        <v>0</v>
      </c>
      <c r="K22" t="s">
        <v>370</v>
      </c>
      <c r="L22" s="141" t="s">
        <v>328</v>
      </c>
      <c r="M22" s="153"/>
    </row>
    <row r="23" spans="1:14">
      <c r="A23" s="53">
        <v>42471</v>
      </c>
      <c r="B23" t="s">
        <v>28</v>
      </c>
      <c r="C23" t="s">
        <v>17</v>
      </c>
      <c r="D23" t="s">
        <v>29</v>
      </c>
      <c r="E23" t="s">
        <v>30</v>
      </c>
      <c r="F23" t="s">
        <v>263</v>
      </c>
      <c r="G23">
        <v>57.49</v>
      </c>
      <c r="H23">
        <v>0</v>
      </c>
      <c r="I23">
        <v>0</v>
      </c>
      <c r="J23">
        <v>0</v>
      </c>
      <c r="K23" t="s">
        <v>370</v>
      </c>
      <c r="L23" s="141" t="s">
        <v>329</v>
      </c>
      <c r="M23" s="153"/>
    </row>
    <row r="24" spans="1:14">
      <c r="A24" s="53">
        <v>42480</v>
      </c>
      <c r="B24" t="s">
        <v>28</v>
      </c>
      <c r="C24" t="s">
        <v>17</v>
      </c>
      <c r="D24" t="s">
        <v>29</v>
      </c>
      <c r="E24" t="s">
        <v>30</v>
      </c>
      <c r="F24" t="s">
        <v>249</v>
      </c>
      <c r="G24">
        <v>1086.8399999999999</v>
      </c>
      <c r="H24">
        <v>0</v>
      </c>
      <c r="I24">
        <v>0</v>
      </c>
      <c r="J24">
        <v>0</v>
      </c>
      <c r="K24" t="s">
        <v>370</v>
      </c>
      <c r="L24" s="141" t="s">
        <v>330</v>
      </c>
      <c r="M24" s="153"/>
    </row>
    <row r="25" spans="1:14">
      <c r="A25" s="53">
        <v>42494</v>
      </c>
      <c r="B25" t="s">
        <v>28</v>
      </c>
      <c r="C25" t="s">
        <v>17</v>
      </c>
      <c r="D25" t="s">
        <v>29</v>
      </c>
      <c r="E25" t="s">
        <v>30</v>
      </c>
      <c r="F25" t="s">
        <v>499</v>
      </c>
      <c r="G25">
        <v>1078.8499999999999</v>
      </c>
      <c r="H25">
        <v>0</v>
      </c>
      <c r="I25">
        <v>0</v>
      </c>
      <c r="J25">
        <v>0</v>
      </c>
      <c r="K25" t="s">
        <v>370</v>
      </c>
      <c r="L25" s="141" t="s">
        <v>331</v>
      </c>
      <c r="M25" s="153"/>
    </row>
    <row r="26" spans="1:14">
      <c r="A26" s="53">
        <v>42499</v>
      </c>
      <c r="B26" t="s">
        <v>28</v>
      </c>
      <c r="C26" t="s">
        <v>17</v>
      </c>
      <c r="D26" t="s">
        <v>29</v>
      </c>
      <c r="E26" t="s">
        <v>30</v>
      </c>
      <c r="F26" t="s">
        <v>466</v>
      </c>
      <c r="G26">
        <v>57.49</v>
      </c>
      <c r="H26">
        <v>0</v>
      </c>
      <c r="I26">
        <v>0</v>
      </c>
      <c r="J26">
        <v>0</v>
      </c>
      <c r="K26" t="s">
        <v>370</v>
      </c>
      <c r="L26" s="141" t="s">
        <v>332</v>
      </c>
      <c r="M26" s="153">
        <f>SUM(I44)</f>
        <v>229.82</v>
      </c>
    </row>
    <row r="27" spans="1:14">
      <c r="A27" s="53">
        <v>42500</v>
      </c>
      <c r="B27" t="s">
        <v>415</v>
      </c>
      <c r="C27" t="s">
        <v>17</v>
      </c>
      <c r="D27" t="s">
        <v>444</v>
      </c>
      <c r="E27" t="s">
        <v>30</v>
      </c>
      <c r="F27" t="s">
        <v>445</v>
      </c>
      <c r="G27">
        <v>291.68</v>
      </c>
      <c r="H27">
        <v>0</v>
      </c>
      <c r="I27">
        <v>0</v>
      </c>
      <c r="J27">
        <v>0</v>
      </c>
      <c r="K27" t="s">
        <v>370</v>
      </c>
      <c r="L27" s="141" t="s">
        <v>333</v>
      </c>
      <c r="M27" s="153"/>
    </row>
    <row r="28" spans="1:14">
      <c r="A28" s="53">
        <v>42508</v>
      </c>
      <c r="B28" t="s">
        <v>28</v>
      </c>
      <c r="C28" t="s">
        <v>17</v>
      </c>
      <c r="D28" t="s">
        <v>29</v>
      </c>
      <c r="E28" t="s">
        <v>30</v>
      </c>
      <c r="F28" t="s">
        <v>501</v>
      </c>
      <c r="G28">
        <v>1071.25</v>
      </c>
      <c r="H28">
        <v>0</v>
      </c>
      <c r="I28">
        <v>0</v>
      </c>
      <c r="J28">
        <v>0</v>
      </c>
      <c r="K28" t="s">
        <v>370</v>
      </c>
      <c r="L28" s="139" t="s">
        <v>334</v>
      </c>
      <c r="M28" s="152"/>
    </row>
    <row r="29" spans="1:14">
      <c r="A29" s="53">
        <v>42522</v>
      </c>
      <c r="B29" t="s">
        <v>28</v>
      </c>
      <c r="C29" t="s">
        <v>17</v>
      </c>
      <c r="D29" t="s">
        <v>29</v>
      </c>
      <c r="E29" t="s">
        <v>30</v>
      </c>
      <c r="F29" t="s">
        <v>502</v>
      </c>
      <c r="G29">
        <v>1086.33</v>
      </c>
      <c r="H29">
        <v>0</v>
      </c>
      <c r="I29">
        <v>0</v>
      </c>
      <c r="J29">
        <v>0</v>
      </c>
      <c r="K29" t="s">
        <v>370</v>
      </c>
      <c r="L29" s="143" t="s">
        <v>335</v>
      </c>
      <c r="M29" s="154">
        <f>SUM(M30:M45)</f>
        <v>1506.5</v>
      </c>
      <c r="N29" t="s">
        <v>370</v>
      </c>
    </row>
    <row r="30" spans="1:14">
      <c r="A30" s="53">
        <v>42537</v>
      </c>
      <c r="B30" t="s">
        <v>28</v>
      </c>
      <c r="C30" t="s">
        <v>17</v>
      </c>
      <c r="D30" t="s">
        <v>29</v>
      </c>
      <c r="E30" t="s">
        <v>30</v>
      </c>
      <c r="F30" t="s">
        <v>503</v>
      </c>
      <c r="G30">
        <v>1115</v>
      </c>
      <c r="H30">
        <v>0</v>
      </c>
      <c r="I30">
        <v>0</v>
      </c>
      <c r="J30">
        <v>0</v>
      </c>
      <c r="K30" t="s">
        <v>370</v>
      </c>
      <c r="L30" s="142" t="s">
        <v>336</v>
      </c>
      <c r="M30" s="155"/>
    </row>
    <row r="31" spans="1:14">
      <c r="A31" s="53">
        <v>42541</v>
      </c>
      <c r="B31" t="s">
        <v>28</v>
      </c>
      <c r="C31" t="s">
        <v>17</v>
      </c>
      <c r="D31" t="s">
        <v>29</v>
      </c>
      <c r="E31" t="s">
        <v>30</v>
      </c>
      <c r="F31" t="s">
        <v>497</v>
      </c>
      <c r="G31">
        <v>57.49</v>
      </c>
      <c r="H31">
        <v>0</v>
      </c>
      <c r="I31">
        <v>0</v>
      </c>
      <c r="J31">
        <v>0</v>
      </c>
      <c r="K31" t="s">
        <v>370</v>
      </c>
      <c r="L31" s="141" t="s">
        <v>337</v>
      </c>
      <c r="M31" s="153">
        <f>SUM(G119:G120)</f>
        <v>345</v>
      </c>
    </row>
    <row r="32" spans="1:14">
      <c r="A32" s="53">
        <v>42551</v>
      </c>
      <c r="B32" t="s">
        <v>28</v>
      </c>
      <c r="C32" t="s">
        <v>17</v>
      </c>
      <c r="D32" t="s">
        <v>29</v>
      </c>
      <c r="E32" t="s">
        <v>30</v>
      </c>
      <c r="F32" t="s">
        <v>504</v>
      </c>
      <c r="G32">
        <v>1112.3599999999999</v>
      </c>
      <c r="H32">
        <v>0</v>
      </c>
      <c r="I32">
        <v>0</v>
      </c>
      <c r="J32">
        <v>0</v>
      </c>
      <c r="K32" t="s">
        <v>370</v>
      </c>
      <c r="L32" s="141" t="s">
        <v>338</v>
      </c>
      <c r="M32" s="153">
        <f>SUM(G118)</f>
        <v>80</v>
      </c>
    </row>
    <row r="33" spans="1:14">
      <c r="A33" s="53">
        <v>42467</v>
      </c>
      <c r="B33" t="s">
        <v>28</v>
      </c>
      <c r="C33" t="s">
        <v>17</v>
      </c>
      <c r="D33" t="s">
        <v>92</v>
      </c>
      <c r="E33" t="s">
        <v>93</v>
      </c>
      <c r="F33" t="s">
        <v>248</v>
      </c>
      <c r="G33">
        <v>846.96</v>
      </c>
      <c r="H33">
        <v>0</v>
      </c>
      <c r="I33">
        <v>0</v>
      </c>
      <c r="J33">
        <v>0</v>
      </c>
      <c r="K33" t="s">
        <v>370</v>
      </c>
      <c r="L33" s="141" t="s">
        <v>339</v>
      </c>
      <c r="M33" s="153">
        <f>SUM(G112:G116)</f>
        <v>760</v>
      </c>
    </row>
    <row r="34" spans="1:14">
      <c r="A34" s="53">
        <v>42480</v>
      </c>
      <c r="B34" t="s">
        <v>28</v>
      </c>
      <c r="C34" t="s">
        <v>17</v>
      </c>
      <c r="D34" t="s">
        <v>92</v>
      </c>
      <c r="E34" t="s">
        <v>93</v>
      </c>
      <c r="F34" t="s">
        <v>249</v>
      </c>
      <c r="G34">
        <v>886.48</v>
      </c>
      <c r="H34">
        <v>0</v>
      </c>
      <c r="I34">
        <v>0</v>
      </c>
      <c r="J34">
        <v>0</v>
      </c>
      <c r="K34" t="s">
        <v>370</v>
      </c>
      <c r="L34" s="141" t="s">
        <v>340</v>
      </c>
      <c r="M34" s="153">
        <f>SUM(G117)</f>
        <v>41.5</v>
      </c>
    </row>
    <row r="35" spans="1:14">
      <c r="A35" s="53">
        <v>42494</v>
      </c>
      <c r="B35" t="s">
        <v>28</v>
      </c>
      <c r="C35" t="s">
        <v>17</v>
      </c>
      <c r="D35" t="s">
        <v>92</v>
      </c>
      <c r="E35" t="s">
        <v>93</v>
      </c>
      <c r="F35" t="s">
        <v>499</v>
      </c>
      <c r="G35">
        <v>732.05</v>
      </c>
      <c r="H35">
        <v>0</v>
      </c>
      <c r="I35">
        <v>0</v>
      </c>
      <c r="J35">
        <v>0</v>
      </c>
      <c r="K35" t="s">
        <v>370</v>
      </c>
      <c r="L35" s="142" t="s">
        <v>341</v>
      </c>
      <c r="M35" s="155"/>
    </row>
    <row r="36" spans="1:14">
      <c r="A36" s="53">
        <v>42508</v>
      </c>
      <c r="B36" t="s">
        <v>28</v>
      </c>
      <c r="C36" t="s">
        <v>17</v>
      </c>
      <c r="D36" t="s">
        <v>92</v>
      </c>
      <c r="E36" t="s">
        <v>93</v>
      </c>
      <c r="F36" t="s">
        <v>501</v>
      </c>
      <c r="G36">
        <v>1017.05</v>
      </c>
      <c r="H36">
        <v>0</v>
      </c>
      <c r="I36">
        <v>0</v>
      </c>
      <c r="J36">
        <v>0</v>
      </c>
      <c r="K36" t="s">
        <v>370</v>
      </c>
      <c r="L36" s="141" t="s">
        <v>337</v>
      </c>
      <c r="M36" s="153">
        <f>SUM(G126+G127+G128)</f>
        <v>200</v>
      </c>
    </row>
    <row r="37" spans="1:14">
      <c r="A37" s="53">
        <v>42522</v>
      </c>
      <c r="B37" t="s">
        <v>28</v>
      </c>
      <c r="C37" t="s">
        <v>17</v>
      </c>
      <c r="D37" t="s">
        <v>92</v>
      </c>
      <c r="E37" t="s">
        <v>93</v>
      </c>
      <c r="F37" t="s">
        <v>502</v>
      </c>
      <c r="G37">
        <v>609.9</v>
      </c>
      <c r="H37">
        <v>0</v>
      </c>
      <c r="I37">
        <v>0</v>
      </c>
      <c r="J37">
        <v>0</v>
      </c>
      <c r="K37" t="s">
        <v>370</v>
      </c>
      <c r="L37" s="141" t="s">
        <v>342</v>
      </c>
      <c r="M37" s="153">
        <f>SUM(G129)</f>
        <v>60</v>
      </c>
    </row>
    <row r="38" spans="1:14">
      <c r="A38" s="53">
        <v>42537</v>
      </c>
      <c r="B38" t="s">
        <v>28</v>
      </c>
      <c r="C38" t="s">
        <v>17</v>
      </c>
      <c r="D38" t="s">
        <v>92</v>
      </c>
      <c r="E38" t="s">
        <v>93</v>
      </c>
      <c r="F38" t="s">
        <v>503</v>
      </c>
      <c r="G38">
        <v>824.46</v>
      </c>
      <c r="H38">
        <v>0</v>
      </c>
      <c r="I38">
        <v>0</v>
      </c>
      <c r="J38">
        <v>0</v>
      </c>
      <c r="K38" t="s">
        <v>370</v>
      </c>
      <c r="L38" s="141" t="s">
        <v>343</v>
      </c>
      <c r="M38" s="153"/>
    </row>
    <row r="39" spans="1:14">
      <c r="A39" s="53">
        <v>42551</v>
      </c>
      <c r="B39" t="s">
        <v>28</v>
      </c>
      <c r="C39" t="s">
        <v>17</v>
      </c>
      <c r="D39" t="s">
        <v>92</v>
      </c>
      <c r="E39" t="s">
        <v>93</v>
      </c>
      <c r="F39" t="s">
        <v>504</v>
      </c>
      <c r="G39">
        <v>867.59</v>
      </c>
      <c r="H39">
        <v>0</v>
      </c>
      <c r="I39">
        <v>0</v>
      </c>
      <c r="J39">
        <v>0</v>
      </c>
      <c r="K39" t="s">
        <v>370</v>
      </c>
      <c r="L39" s="141" t="s">
        <v>344</v>
      </c>
      <c r="M39" s="153"/>
    </row>
    <row r="40" spans="1:14">
      <c r="A40" s="53">
        <v>42468</v>
      </c>
      <c r="B40" t="s">
        <v>216</v>
      </c>
      <c r="C40" t="s">
        <v>17</v>
      </c>
      <c r="D40" t="s">
        <v>222</v>
      </c>
      <c r="E40" t="s">
        <v>113</v>
      </c>
      <c r="F40" t="s">
        <v>223</v>
      </c>
      <c r="G40">
        <v>210.4</v>
      </c>
      <c r="H40">
        <v>0</v>
      </c>
      <c r="I40">
        <v>0</v>
      </c>
      <c r="J40">
        <v>0</v>
      </c>
      <c r="K40" t="s">
        <v>370</v>
      </c>
      <c r="L40" s="141" t="s">
        <v>345</v>
      </c>
      <c r="M40" s="153"/>
    </row>
    <row r="41" spans="1:14">
      <c r="A41" s="53">
        <v>42473</v>
      </c>
      <c r="B41" t="s">
        <v>227</v>
      </c>
      <c r="C41" t="s">
        <v>17</v>
      </c>
      <c r="D41" t="s">
        <v>230</v>
      </c>
      <c r="E41" t="s">
        <v>113</v>
      </c>
      <c r="F41" t="s">
        <v>231</v>
      </c>
      <c r="G41">
        <v>150</v>
      </c>
      <c r="H41">
        <v>0</v>
      </c>
      <c r="I41">
        <v>0</v>
      </c>
      <c r="J41">
        <v>0</v>
      </c>
      <c r="K41" t="s">
        <v>370</v>
      </c>
      <c r="L41" s="141" t="s">
        <v>346</v>
      </c>
      <c r="M41" s="153"/>
    </row>
    <row r="42" spans="1:14">
      <c r="A42" s="53">
        <v>42493</v>
      </c>
      <c r="B42" t="s">
        <v>388</v>
      </c>
      <c r="C42" t="s">
        <v>17</v>
      </c>
      <c r="D42" t="s">
        <v>469</v>
      </c>
      <c r="E42" t="s">
        <v>113</v>
      </c>
      <c r="F42" t="s">
        <v>472</v>
      </c>
      <c r="G42">
        <v>80</v>
      </c>
      <c r="H42">
        <v>0</v>
      </c>
      <c r="I42">
        <v>0</v>
      </c>
      <c r="J42">
        <v>0</v>
      </c>
      <c r="K42" t="s">
        <v>370</v>
      </c>
      <c r="L42" s="141" t="s">
        <v>347</v>
      </c>
      <c r="M42" s="153">
        <f>SUM(G121)</f>
        <v>20</v>
      </c>
    </row>
    <row r="43" spans="1:14">
      <c r="A43" s="53">
        <v>42543</v>
      </c>
      <c r="B43" t="s">
        <v>467</v>
      </c>
      <c r="C43" t="s">
        <v>17</v>
      </c>
      <c r="D43" t="s">
        <v>107</v>
      </c>
      <c r="E43" t="s">
        <v>108</v>
      </c>
      <c r="F43" t="s">
        <v>494</v>
      </c>
      <c r="G43">
        <v>195.7</v>
      </c>
      <c r="H43">
        <v>0</v>
      </c>
      <c r="I43">
        <v>0</v>
      </c>
      <c r="J43">
        <v>0</v>
      </c>
      <c r="K43" t="s">
        <v>370</v>
      </c>
      <c r="L43" s="141" t="s">
        <v>348</v>
      </c>
      <c r="M43" s="153"/>
    </row>
    <row r="44" spans="1:14">
      <c r="A44" s="53">
        <v>42490</v>
      </c>
      <c r="B44" t="s">
        <v>396</v>
      </c>
      <c r="C44" t="s">
        <v>20</v>
      </c>
      <c r="D44" t="s">
        <v>422</v>
      </c>
      <c r="E44" t="s">
        <v>423</v>
      </c>
      <c r="F44" t="s">
        <v>424</v>
      </c>
      <c r="G44">
        <v>0</v>
      </c>
      <c r="H44">
        <v>0</v>
      </c>
      <c r="I44">
        <v>229.82</v>
      </c>
      <c r="J44">
        <v>0</v>
      </c>
      <c r="K44" t="s">
        <v>370</v>
      </c>
      <c r="L44" s="143" t="s">
        <v>349</v>
      </c>
      <c r="M44" s="156"/>
    </row>
    <row r="45" spans="1:14">
      <c r="A45" s="53">
        <v>42473</v>
      </c>
      <c r="B45" t="s">
        <v>226</v>
      </c>
      <c r="C45" t="s">
        <v>17</v>
      </c>
      <c r="D45" t="s">
        <v>257</v>
      </c>
      <c r="E45" t="s">
        <v>259</v>
      </c>
      <c r="F45" t="s">
        <v>258</v>
      </c>
      <c r="G45">
        <v>200</v>
      </c>
      <c r="H45">
        <v>0</v>
      </c>
      <c r="I45">
        <v>0</v>
      </c>
      <c r="J45">
        <v>0</v>
      </c>
      <c r="K45" t="s">
        <v>370</v>
      </c>
      <c r="L45" s="140" t="s">
        <v>349</v>
      </c>
      <c r="M45" s="157"/>
    </row>
    <row r="46" spans="1:14">
      <c r="A46" s="53">
        <v>42467</v>
      </c>
      <c r="B46" t="s">
        <v>28</v>
      </c>
      <c r="C46" t="s">
        <v>17</v>
      </c>
      <c r="D46" t="s">
        <v>89</v>
      </c>
      <c r="E46" t="s">
        <v>90</v>
      </c>
      <c r="F46" t="s">
        <v>248</v>
      </c>
      <c r="G46">
        <v>3215.96</v>
      </c>
      <c r="H46">
        <v>0</v>
      </c>
      <c r="I46">
        <v>0</v>
      </c>
      <c r="J46">
        <v>0</v>
      </c>
      <c r="K46" t="s">
        <v>370</v>
      </c>
      <c r="L46" s="143" t="s">
        <v>350</v>
      </c>
      <c r="M46" s="154">
        <f>SUM(M47:M51)</f>
        <v>3563.5399999999995</v>
      </c>
      <c r="N46" t="s">
        <v>370</v>
      </c>
    </row>
    <row r="47" spans="1:14">
      <c r="A47" s="53">
        <v>42480</v>
      </c>
      <c r="B47" t="s">
        <v>28</v>
      </c>
      <c r="C47" t="s">
        <v>17</v>
      </c>
      <c r="D47" t="s">
        <v>89</v>
      </c>
      <c r="E47" t="s">
        <v>90</v>
      </c>
      <c r="F47" t="s">
        <v>249</v>
      </c>
      <c r="G47">
        <v>3160.6</v>
      </c>
      <c r="H47">
        <v>0</v>
      </c>
      <c r="I47">
        <v>0</v>
      </c>
      <c r="J47">
        <v>0</v>
      </c>
      <c r="K47" t="s">
        <v>370</v>
      </c>
      <c r="L47" s="141" t="s">
        <v>351</v>
      </c>
      <c r="M47" s="153">
        <f>SUM(G60:G62)</f>
        <v>165.12</v>
      </c>
    </row>
    <row r="48" spans="1:14">
      <c r="A48" s="53">
        <v>42494</v>
      </c>
      <c r="B48" t="s">
        <v>28</v>
      </c>
      <c r="C48" t="s">
        <v>17</v>
      </c>
      <c r="D48" t="s">
        <v>89</v>
      </c>
      <c r="E48" t="s">
        <v>90</v>
      </c>
      <c r="F48" t="s">
        <v>499</v>
      </c>
      <c r="G48">
        <v>3137.35</v>
      </c>
      <c r="H48">
        <v>0</v>
      </c>
      <c r="I48">
        <v>0</v>
      </c>
      <c r="J48">
        <v>0</v>
      </c>
      <c r="K48" t="s">
        <v>370</v>
      </c>
      <c r="L48" s="141" t="s">
        <v>352</v>
      </c>
      <c r="M48" s="153"/>
    </row>
    <row r="49" spans="1:15">
      <c r="A49" s="53">
        <v>42508</v>
      </c>
      <c r="B49" t="s">
        <v>28</v>
      </c>
      <c r="C49" t="s">
        <v>17</v>
      </c>
      <c r="D49" t="s">
        <v>89</v>
      </c>
      <c r="E49" t="s">
        <v>90</v>
      </c>
      <c r="F49" t="s">
        <v>501</v>
      </c>
      <c r="G49">
        <v>3115.26</v>
      </c>
      <c r="H49">
        <v>0</v>
      </c>
      <c r="I49">
        <v>0</v>
      </c>
      <c r="J49">
        <v>0</v>
      </c>
      <c r="K49" t="s">
        <v>370</v>
      </c>
      <c r="L49" s="141" t="s">
        <v>353</v>
      </c>
      <c r="M49" s="153"/>
    </row>
    <row r="50" spans="1:15">
      <c r="A50" s="53">
        <v>42522</v>
      </c>
      <c r="B50" t="s">
        <v>28</v>
      </c>
      <c r="C50" t="s">
        <v>17</v>
      </c>
      <c r="D50" t="s">
        <v>89</v>
      </c>
      <c r="E50" t="s">
        <v>90</v>
      </c>
      <c r="F50" t="s">
        <v>502</v>
      </c>
      <c r="G50">
        <v>3159.13</v>
      </c>
      <c r="H50">
        <v>0</v>
      </c>
      <c r="I50">
        <v>0</v>
      </c>
      <c r="J50">
        <v>0</v>
      </c>
      <c r="K50" t="s">
        <v>370</v>
      </c>
      <c r="L50" s="141" t="s">
        <v>354</v>
      </c>
      <c r="M50" s="153">
        <f>SUM(I63:I77)</f>
        <v>1018.31</v>
      </c>
    </row>
    <row r="51" spans="1:15">
      <c r="A51" s="53">
        <v>42537</v>
      </c>
      <c r="B51" t="s">
        <v>28</v>
      </c>
      <c r="C51" t="s">
        <v>17</v>
      </c>
      <c r="D51" t="s">
        <v>89</v>
      </c>
      <c r="E51" t="s">
        <v>90</v>
      </c>
      <c r="F51" t="s">
        <v>503</v>
      </c>
      <c r="G51">
        <v>3242.48</v>
      </c>
      <c r="H51">
        <v>0</v>
      </c>
      <c r="I51">
        <v>0</v>
      </c>
      <c r="J51">
        <v>0</v>
      </c>
      <c r="K51" t="s">
        <v>370</v>
      </c>
      <c r="L51" s="139" t="s">
        <v>355</v>
      </c>
      <c r="M51" s="152">
        <f>SUM(G57:G59)</f>
        <v>2380.1099999999997</v>
      </c>
    </row>
    <row r="52" spans="1:15">
      <c r="A52" s="53">
        <v>42551</v>
      </c>
      <c r="B52" t="s">
        <v>28</v>
      </c>
      <c r="C52" t="s">
        <v>17</v>
      </c>
      <c r="D52" t="s">
        <v>89</v>
      </c>
      <c r="E52" t="s">
        <v>90</v>
      </c>
      <c r="F52" t="s">
        <v>504</v>
      </c>
      <c r="G52">
        <v>3237.83</v>
      </c>
      <c r="H52">
        <v>0</v>
      </c>
      <c r="I52">
        <v>0</v>
      </c>
      <c r="J52">
        <v>0</v>
      </c>
      <c r="K52" t="s">
        <v>370</v>
      </c>
      <c r="L52" s="144" t="s">
        <v>356</v>
      </c>
      <c r="M52" s="150">
        <f>SUM(G46:G52)</f>
        <v>22268.61</v>
      </c>
      <c r="N52" t="s">
        <v>370</v>
      </c>
    </row>
    <row r="53" spans="1:15">
      <c r="A53" s="53">
        <v>42490</v>
      </c>
      <c r="B53" t="s">
        <v>101</v>
      </c>
      <c r="C53" t="s">
        <v>17</v>
      </c>
      <c r="D53" t="s">
        <v>71</v>
      </c>
      <c r="E53" t="s">
        <v>71</v>
      </c>
      <c r="F53" t="s">
        <v>14</v>
      </c>
      <c r="G53">
        <v>0</v>
      </c>
      <c r="H53">
        <v>196.2</v>
      </c>
      <c r="I53">
        <v>0</v>
      </c>
      <c r="J53">
        <v>0</v>
      </c>
      <c r="K53" t="s">
        <v>370</v>
      </c>
      <c r="L53" s="144" t="s">
        <v>277</v>
      </c>
      <c r="M53" s="150"/>
      <c r="N53" t="s">
        <v>370</v>
      </c>
    </row>
    <row r="54" spans="1:15">
      <c r="A54" s="53">
        <v>42521</v>
      </c>
      <c r="B54" t="s">
        <v>101</v>
      </c>
      <c r="C54" t="s">
        <v>17</v>
      </c>
      <c r="D54" t="s">
        <v>71</v>
      </c>
      <c r="E54" t="s">
        <v>71</v>
      </c>
      <c r="F54" t="s">
        <v>14</v>
      </c>
      <c r="G54">
        <v>0</v>
      </c>
      <c r="H54">
        <v>182.8</v>
      </c>
      <c r="I54">
        <v>0</v>
      </c>
      <c r="J54">
        <v>0</v>
      </c>
      <c r="K54" t="s">
        <v>370</v>
      </c>
      <c r="L54" s="142" t="s">
        <v>357</v>
      </c>
      <c r="M54" s="154"/>
      <c r="N54" t="s">
        <v>370</v>
      </c>
    </row>
    <row r="55" spans="1:15">
      <c r="A55" s="53">
        <v>42551</v>
      </c>
      <c r="B55" t="s">
        <v>102</v>
      </c>
      <c r="C55" t="s">
        <v>17</v>
      </c>
      <c r="D55" t="s">
        <v>71</v>
      </c>
      <c r="E55" t="s">
        <v>71</v>
      </c>
      <c r="F55" t="s">
        <v>14</v>
      </c>
      <c r="G55">
        <v>0</v>
      </c>
      <c r="H55">
        <v>168.03</v>
      </c>
      <c r="I55">
        <v>0</v>
      </c>
      <c r="J55">
        <v>0</v>
      </c>
      <c r="K55" t="s">
        <v>370</v>
      </c>
      <c r="L55" s="141" t="s">
        <v>358</v>
      </c>
      <c r="M55" s="153"/>
    </row>
    <row r="56" spans="1:15">
      <c r="A56" s="53">
        <v>42541</v>
      </c>
      <c r="B56" t="s">
        <v>102</v>
      </c>
      <c r="C56" t="s">
        <v>17</v>
      </c>
      <c r="D56" t="s">
        <v>507</v>
      </c>
      <c r="E56" t="s">
        <v>508</v>
      </c>
      <c r="F56" t="s">
        <v>509</v>
      </c>
      <c r="G56">
        <v>0</v>
      </c>
      <c r="H56">
        <v>11079.57</v>
      </c>
      <c r="I56">
        <v>0</v>
      </c>
      <c r="J56">
        <v>0</v>
      </c>
      <c r="K56" t="s">
        <v>370</v>
      </c>
      <c r="L56" s="141" t="s">
        <v>359</v>
      </c>
      <c r="M56" s="153"/>
    </row>
    <row r="57" spans="1:15">
      <c r="A57" s="53">
        <v>42468</v>
      </c>
      <c r="B57" t="s">
        <v>217</v>
      </c>
      <c r="C57" t="s">
        <v>17</v>
      </c>
      <c r="D57" t="s">
        <v>224</v>
      </c>
      <c r="E57" t="s">
        <v>187</v>
      </c>
      <c r="F57" t="s">
        <v>225</v>
      </c>
      <c r="G57">
        <v>2338.7199999999998</v>
      </c>
      <c r="H57">
        <v>0</v>
      </c>
      <c r="I57">
        <v>0</v>
      </c>
      <c r="J57">
        <v>0</v>
      </c>
      <c r="K57" t="s">
        <v>370</v>
      </c>
      <c r="L57" s="141" t="s">
        <v>360</v>
      </c>
      <c r="M57" s="153"/>
    </row>
    <row r="58" spans="1:15">
      <c r="A58" s="53">
        <v>42478</v>
      </c>
      <c r="B58" t="s">
        <v>229</v>
      </c>
      <c r="C58" t="s">
        <v>17</v>
      </c>
      <c r="D58" t="s">
        <v>234</v>
      </c>
      <c r="E58" t="s">
        <v>187</v>
      </c>
      <c r="F58" t="s">
        <v>235</v>
      </c>
      <c r="G58">
        <v>17.25</v>
      </c>
      <c r="H58">
        <v>0</v>
      </c>
      <c r="I58">
        <v>0</v>
      </c>
      <c r="J58">
        <v>0</v>
      </c>
      <c r="K58" t="s">
        <v>370</v>
      </c>
      <c r="L58" s="139" t="s">
        <v>340</v>
      </c>
      <c r="M58" s="152"/>
    </row>
    <row r="59" spans="1:15">
      <c r="A59" s="53">
        <v>42493</v>
      </c>
      <c r="B59" t="s">
        <v>386</v>
      </c>
      <c r="C59" t="s">
        <v>17</v>
      </c>
      <c r="D59" t="s">
        <v>403</v>
      </c>
      <c r="E59" t="s">
        <v>187</v>
      </c>
      <c r="F59" t="s">
        <v>404</v>
      </c>
      <c r="G59">
        <v>24.14</v>
      </c>
      <c r="H59">
        <v>0</v>
      </c>
      <c r="I59">
        <v>0</v>
      </c>
      <c r="J59">
        <v>0</v>
      </c>
      <c r="K59" t="s">
        <v>370</v>
      </c>
      <c r="L59" s="137" t="s">
        <v>279</v>
      </c>
      <c r="M59" s="150">
        <f>SUM(G45)</f>
        <v>200</v>
      </c>
      <c r="N59" t="s">
        <v>370</v>
      </c>
      <c r="O59">
        <v>200</v>
      </c>
    </row>
    <row r="60" spans="1:15">
      <c r="A60" s="53">
        <v>42471</v>
      </c>
      <c r="B60" t="s">
        <v>21</v>
      </c>
      <c r="C60" t="s">
        <v>17</v>
      </c>
      <c r="D60" t="s">
        <v>22</v>
      </c>
      <c r="E60" t="s">
        <v>23</v>
      </c>
      <c r="F60" t="s">
        <v>14</v>
      </c>
      <c r="G60">
        <v>55.04</v>
      </c>
      <c r="H60">
        <v>0</v>
      </c>
      <c r="I60">
        <v>0</v>
      </c>
      <c r="J60">
        <v>0</v>
      </c>
      <c r="K60" t="s">
        <v>370</v>
      </c>
      <c r="L60" s="144" t="s">
        <v>368</v>
      </c>
      <c r="M60" s="150"/>
      <c r="N60" t="s">
        <v>370</v>
      </c>
    </row>
    <row r="61" spans="1:15">
      <c r="A61" s="53">
        <v>42500</v>
      </c>
      <c r="B61" t="s">
        <v>21</v>
      </c>
      <c r="C61" t="s">
        <v>17</v>
      </c>
      <c r="D61" t="s">
        <v>22</v>
      </c>
      <c r="E61" t="s">
        <v>23</v>
      </c>
      <c r="F61" t="s">
        <v>14</v>
      </c>
      <c r="G61">
        <v>55.04</v>
      </c>
      <c r="H61">
        <v>0</v>
      </c>
      <c r="I61">
        <v>0</v>
      </c>
      <c r="J61">
        <v>0</v>
      </c>
      <c r="K61" t="s">
        <v>370</v>
      </c>
      <c r="L61" s="144" t="s">
        <v>369</v>
      </c>
      <c r="M61" s="150"/>
      <c r="N61" t="s">
        <v>370</v>
      </c>
    </row>
    <row r="62" spans="1:15">
      <c r="A62" s="53">
        <v>42531</v>
      </c>
      <c r="B62" t="s">
        <v>21</v>
      </c>
      <c r="C62" t="s">
        <v>17</v>
      </c>
      <c r="D62" t="s">
        <v>22</v>
      </c>
      <c r="E62" t="s">
        <v>23</v>
      </c>
      <c r="F62" t="s">
        <v>14</v>
      </c>
      <c r="G62">
        <v>55.04</v>
      </c>
      <c r="H62">
        <v>0</v>
      </c>
      <c r="I62">
        <v>0</v>
      </c>
      <c r="J62">
        <v>0</v>
      </c>
      <c r="K62" t="s">
        <v>370</v>
      </c>
      <c r="L62" s="144" t="s">
        <v>60</v>
      </c>
      <c r="M62" s="150">
        <f>SUM(G122:G123)</f>
        <v>410.74</v>
      </c>
      <c r="N62" t="s">
        <v>370</v>
      </c>
    </row>
    <row r="63" spans="1:15">
      <c r="A63" s="53">
        <v>42463</v>
      </c>
      <c r="B63" t="s">
        <v>11</v>
      </c>
      <c r="C63" t="s">
        <v>20</v>
      </c>
      <c r="D63" t="s">
        <v>12</v>
      </c>
      <c r="E63" t="s">
        <v>13</v>
      </c>
      <c r="F63" t="s">
        <v>14</v>
      </c>
      <c r="G63">
        <v>0</v>
      </c>
      <c r="H63">
        <v>0</v>
      </c>
      <c r="I63">
        <v>55.47</v>
      </c>
      <c r="J63">
        <v>0</v>
      </c>
      <c r="K63" t="s">
        <v>370</v>
      </c>
      <c r="L63" s="142" t="s">
        <v>282</v>
      </c>
      <c r="M63" s="154">
        <f>SUM(M64)</f>
        <v>5282</v>
      </c>
      <c r="N63" t="s">
        <v>370</v>
      </c>
    </row>
    <row r="64" spans="1:15">
      <c r="A64" s="53">
        <v>42466</v>
      </c>
      <c r="B64" t="s">
        <v>42</v>
      </c>
      <c r="C64" t="s">
        <v>20</v>
      </c>
      <c r="D64" t="s">
        <v>43</v>
      </c>
      <c r="E64" t="s">
        <v>13</v>
      </c>
      <c r="F64" t="s">
        <v>14</v>
      </c>
      <c r="G64">
        <v>0</v>
      </c>
      <c r="H64">
        <v>0</v>
      </c>
      <c r="I64">
        <v>36.5</v>
      </c>
      <c r="J64">
        <v>0</v>
      </c>
      <c r="K64" t="s">
        <v>370</v>
      </c>
      <c r="L64" s="145" t="s">
        <v>62</v>
      </c>
      <c r="M64" s="152">
        <f>SUM(G101:G111)</f>
        <v>5282</v>
      </c>
    </row>
    <row r="65" spans="1:13">
      <c r="A65" s="53">
        <v>42486</v>
      </c>
      <c r="B65" t="s">
        <v>73</v>
      </c>
      <c r="C65" t="s">
        <v>20</v>
      </c>
      <c r="D65" t="s">
        <v>74</v>
      </c>
      <c r="E65" t="s">
        <v>13</v>
      </c>
      <c r="F65" t="s">
        <v>14</v>
      </c>
      <c r="G65">
        <v>0</v>
      </c>
      <c r="H65">
        <v>0</v>
      </c>
      <c r="I65">
        <v>52.97</v>
      </c>
      <c r="J65">
        <v>0</v>
      </c>
      <c r="K65" t="s">
        <v>370</v>
      </c>
      <c r="L65" s="146" t="s">
        <v>361</v>
      </c>
      <c r="M65" s="158"/>
    </row>
    <row r="66" spans="1:13">
      <c r="A66" s="53">
        <v>42486</v>
      </c>
      <c r="B66" t="s">
        <v>73</v>
      </c>
      <c r="C66" t="s">
        <v>20</v>
      </c>
      <c r="D66" t="s">
        <v>74</v>
      </c>
      <c r="E66" t="s">
        <v>13</v>
      </c>
      <c r="F66" t="s">
        <v>14</v>
      </c>
      <c r="G66">
        <v>0</v>
      </c>
      <c r="H66">
        <v>0</v>
      </c>
      <c r="I66">
        <v>70.13</v>
      </c>
      <c r="J66">
        <v>0</v>
      </c>
      <c r="K66" t="s">
        <v>370</v>
      </c>
      <c r="L66" s="143" t="s">
        <v>97</v>
      </c>
      <c r="M66" s="154"/>
    </row>
    <row r="67" spans="1:13">
      <c r="A67" s="53">
        <v>42492</v>
      </c>
      <c r="B67" t="s">
        <v>11</v>
      </c>
      <c r="C67" t="s">
        <v>20</v>
      </c>
      <c r="D67" t="s">
        <v>12</v>
      </c>
      <c r="E67" t="s">
        <v>13</v>
      </c>
      <c r="F67" t="s">
        <v>14</v>
      </c>
      <c r="G67">
        <v>0</v>
      </c>
      <c r="H67">
        <v>0</v>
      </c>
      <c r="I67">
        <v>65.66</v>
      </c>
      <c r="J67">
        <v>0</v>
      </c>
      <c r="K67" t="s">
        <v>370</v>
      </c>
      <c r="L67" s="147" t="s">
        <v>362</v>
      </c>
      <c r="M67" s="153"/>
    </row>
    <row r="68" spans="1:13">
      <c r="A68" s="53">
        <v>42494</v>
      </c>
      <c r="B68" t="s">
        <v>72</v>
      </c>
      <c r="C68" t="s">
        <v>20</v>
      </c>
      <c r="D68" t="s">
        <v>74</v>
      </c>
      <c r="E68" t="s">
        <v>13</v>
      </c>
      <c r="F68" t="s">
        <v>14</v>
      </c>
      <c r="G68">
        <v>0</v>
      </c>
      <c r="H68">
        <v>0</v>
      </c>
      <c r="I68">
        <v>139.53</v>
      </c>
      <c r="J68">
        <v>0</v>
      </c>
      <c r="K68" t="s">
        <v>370</v>
      </c>
      <c r="L68" s="147" t="s">
        <v>363</v>
      </c>
      <c r="M68" s="153"/>
    </row>
    <row r="69" spans="1:13">
      <c r="A69" s="53">
        <v>42496</v>
      </c>
      <c r="B69" t="s">
        <v>42</v>
      </c>
      <c r="C69" t="s">
        <v>20</v>
      </c>
      <c r="D69" t="s">
        <v>43</v>
      </c>
      <c r="E69" t="s">
        <v>13</v>
      </c>
      <c r="F69" t="s">
        <v>14</v>
      </c>
      <c r="G69">
        <v>0</v>
      </c>
      <c r="H69">
        <v>0</v>
      </c>
      <c r="I69">
        <v>35.840000000000003</v>
      </c>
      <c r="J69">
        <v>0</v>
      </c>
      <c r="K69" t="s">
        <v>370</v>
      </c>
      <c r="L69" s="148" t="s">
        <v>364</v>
      </c>
      <c r="M69" s="152"/>
    </row>
    <row r="70" spans="1:13">
      <c r="A70" s="53">
        <v>42516</v>
      </c>
      <c r="B70" t="s">
        <v>73</v>
      </c>
      <c r="C70" t="s">
        <v>20</v>
      </c>
      <c r="D70" t="s">
        <v>74</v>
      </c>
      <c r="E70" t="s">
        <v>13</v>
      </c>
      <c r="F70" t="s">
        <v>14</v>
      </c>
      <c r="G70">
        <v>0</v>
      </c>
      <c r="H70">
        <v>0</v>
      </c>
      <c r="I70">
        <v>52.97</v>
      </c>
      <c r="J70">
        <v>0</v>
      </c>
      <c r="K70" t="s">
        <v>370</v>
      </c>
      <c r="L70" s="144" t="s">
        <v>285</v>
      </c>
      <c r="M70" s="150">
        <f>SUM(G124:G125)</f>
        <v>421.73</v>
      </c>
    </row>
    <row r="71" spans="1:13">
      <c r="A71" s="53">
        <v>42516</v>
      </c>
      <c r="B71" t="s">
        <v>73</v>
      </c>
      <c r="C71" t="s">
        <v>20</v>
      </c>
      <c r="D71" t="s">
        <v>74</v>
      </c>
      <c r="E71" t="s">
        <v>13</v>
      </c>
      <c r="F71" t="s">
        <v>14</v>
      </c>
      <c r="G71">
        <v>0</v>
      </c>
      <c r="H71">
        <v>0</v>
      </c>
      <c r="I71">
        <v>70.13</v>
      </c>
      <c r="J71">
        <v>0</v>
      </c>
      <c r="K71" t="s">
        <v>370</v>
      </c>
      <c r="L71" s="144" t="s">
        <v>576</v>
      </c>
      <c r="M71" s="150">
        <f>SUM(I78+I79+G80+G81+G82+G83+G84+G85+G86+G87+I88+G89+G90+G91+G92+G93+G94+G95+G96+G97+G98+G99)</f>
        <v>3939.12</v>
      </c>
    </row>
    <row r="72" spans="1:13">
      <c r="A72" s="53">
        <v>42516</v>
      </c>
      <c r="B72" t="s">
        <v>72</v>
      </c>
      <c r="C72" t="s">
        <v>20</v>
      </c>
      <c r="D72" t="s">
        <v>74</v>
      </c>
      <c r="E72" t="s">
        <v>13</v>
      </c>
      <c r="F72" t="s">
        <v>14</v>
      </c>
      <c r="G72">
        <v>0</v>
      </c>
      <c r="H72">
        <v>0</v>
      </c>
      <c r="I72">
        <v>104.37</v>
      </c>
      <c r="J72">
        <v>0</v>
      </c>
      <c r="K72" t="s">
        <v>370</v>
      </c>
      <c r="L72" s="160" t="s">
        <v>515</v>
      </c>
      <c r="M72" s="82">
        <f>SUM(M2+M3+M4+M7+M9+M21+M29+M46+M52+M59+M62+M63+M70+M71)</f>
        <v>76077.47</v>
      </c>
    </row>
    <row r="73" spans="1:13">
      <c r="A73" s="53">
        <v>42524</v>
      </c>
      <c r="B73" t="s">
        <v>11</v>
      </c>
      <c r="C73" t="s">
        <v>20</v>
      </c>
      <c r="D73" t="s">
        <v>12</v>
      </c>
      <c r="E73" t="s">
        <v>13</v>
      </c>
      <c r="F73" t="s">
        <v>14</v>
      </c>
      <c r="G73">
        <v>0</v>
      </c>
      <c r="H73">
        <v>0</v>
      </c>
      <c r="I73">
        <v>70</v>
      </c>
      <c r="J73">
        <v>0</v>
      </c>
      <c r="K73" t="s">
        <v>370</v>
      </c>
    </row>
    <row r="74" spans="1:13">
      <c r="A74" s="53">
        <v>42527</v>
      </c>
      <c r="B74" t="s">
        <v>42</v>
      </c>
      <c r="C74" t="s">
        <v>20</v>
      </c>
      <c r="D74" t="s">
        <v>43</v>
      </c>
      <c r="E74" t="s">
        <v>13</v>
      </c>
      <c r="F74" t="s">
        <v>14</v>
      </c>
      <c r="G74">
        <v>0</v>
      </c>
      <c r="H74">
        <v>0</v>
      </c>
      <c r="I74">
        <v>35.94</v>
      </c>
      <c r="J74">
        <v>0</v>
      </c>
      <c r="K74" t="s">
        <v>370</v>
      </c>
      <c r="L74" s="8" t="s">
        <v>517</v>
      </c>
    </row>
    <row r="75" spans="1:13">
      <c r="A75" s="53">
        <v>42548</v>
      </c>
      <c r="B75" t="s">
        <v>73</v>
      </c>
      <c r="C75" t="s">
        <v>20</v>
      </c>
      <c r="D75" t="s">
        <v>74</v>
      </c>
      <c r="E75" t="s">
        <v>13</v>
      </c>
      <c r="F75" t="s">
        <v>14</v>
      </c>
      <c r="G75">
        <v>0</v>
      </c>
      <c r="H75">
        <v>0</v>
      </c>
      <c r="I75">
        <v>70.13</v>
      </c>
      <c r="J75">
        <v>0</v>
      </c>
      <c r="K75" t="s">
        <v>370</v>
      </c>
    </row>
    <row r="76" spans="1:13">
      <c r="A76" s="53">
        <v>42548</v>
      </c>
      <c r="B76" t="s">
        <v>73</v>
      </c>
      <c r="C76" t="s">
        <v>20</v>
      </c>
      <c r="D76" t="s">
        <v>74</v>
      </c>
      <c r="E76" t="s">
        <v>13</v>
      </c>
      <c r="F76" t="s">
        <v>14</v>
      </c>
      <c r="G76">
        <v>0</v>
      </c>
      <c r="H76">
        <v>0</v>
      </c>
      <c r="I76">
        <v>60.48</v>
      </c>
      <c r="J76">
        <v>0</v>
      </c>
      <c r="K76" t="s">
        <v>370</v>
      </c>
    </row>
    <row r="77" spans="1:13">
      <c r="A77" s="53">
        <v>42548</v>
      </c>
      <c r="B77" t="s">
        <v>72</v>
      </c>
      <c r="C77" t="s">
        <v>20</v>
      </c>
      <c r="D77" t="s">
        <v>74</v>
      </c>
      <c r="E77" t="s">
        <v>13</v>
      </c>
      <c r="F77" t="s">
        <v>14</v>
      </c>
      <c r="G77">
        <v>0</v>
      </c>
      <c r="H77">
        <v>0</v>
      </c>
      <c r="I77">
        <v>98.19</v>
      </c>
      <c r="J77">
        <v>0</v>
      </c>
      <c r="K77" t="s">
        <v>370</v>
      </c>
    </row>
    <row r="78" spans="1:13">
      <c r="A78" s="166">
        <v>42482</v>
      </c>
      <c r="B78" s="149" t="s">
        <v>46</v>
      </c>
      <c r="C78" s="149" t="s">
        <v>20</v>
      </c>
      <c r="D78" s="149" t="s">
        <v>201</v>
      </c>
      <c r="E78" s="149" t="s">
        <v>575</v>
      </c>
      <c r="F78" s="149" t="s">
        <v>254</v>
      </c>
      <c r="G78" s="149">
        <v>0</v>
      </c>
      <c r="H78" s="149">
        <v>0</v>
      </c>
      <c r="I78" s="149">
        <v>50.7</v>
      </c>
      <c r="J78" s="149">
        <v>0</v>
      </c>
      <c r="K78" s="149" t="s">
        <v>370</v>
      </c>
    </row>
    <row r="79" spans="1:13">
      <c r="A79" s="166">
        <v>42504</v>
      </c>
      <c r="B79" s="149" t="s">
        <v>46</v>
      </c>
      <c r="C79" s="149" t="s">
        <v>20</v>
      </c>
      <c r="D79" s="149" t="s">
        <v>201</v>
      </c>
      <c r="E79" s="149" t="s">
        <v>575</v>
      </c>
      <c r="F79" s="149" t="s">
        <v>482</v>
      </c>
      <c r="G79" s="149">
        <v>0</v>
      </c>
      <c r="H79" s="149">
        <v>0</v>
      </c>
      <c r="I79" s="149">
        <v>57.99</v>
      </c>
      <c r="J79" s="149">
        <v>0</v>
      </c>
      <c r="K79" s="149" t="s">
        <v>370</v>
      </c>
    </row>
    <row r="80" spans="1:13">
      <c r="A80" s="166">
        <v>42507</v>
      </c>
      <c r="B80" s="149" t="s">
        <v>417</v>
      </c>
      <c r="C80" s="149" t="s">
        <v>17</v>
      </c>
      <c r="D80" s="149" t="s">
        <v>473</v>
      </c>
      <c r="E80" s="149" t="s">
        <v>575</v>
      </c>
      <c r="F80" s="149" t="s">
        <v>474</v>
      </c>
      <c r="G80" s="149">
        <v>552.5</v>
      </c>
      <c r="H80" s="149">
        <v>0</v>
      </c>
      <c r="I80" s="149">
        <v>0</v>
      </c>
      <c r="J80" s="149">
        <v>0</v>
      </c>
      <c r="K80" s="149" t="s">
        <v>370</v>
      </c>
    </row>
    <row r="81" spans="1:11">
      <c r="A81" s="166">
        <v>42468</v>
      </c>
      <c r="B81" s="149" t="s">
        <v>208</v>
      </c>
      <c r="C81" s="149" t="s">
        <v>17</v>
      </c>
      <c r="D81" s="149" t="s">
        <v>233</v>
      </c>
      <c r="E81" s="149" t="s">
        <v>575</v>
      </c>
      <c r="F81" s="149" t="s">
        <v>242</v>
      </c>
      <c r="G81" s="149">
        <v>75</v>
      </c>
      <c r="H81" s="149">
        <v>0</v>
      </c>
      <c r="I81" s="149">
        <v>0</v>
      </c>
      <c r="J81" s="149">
        <v>0</v>
      </c>
      <c r="K81" s="149" t="s">
        <v>370</v>
      </c>
    </row>
    <row r="82" spans="1:11">
      <c r="A82" s="166">
        <v>42468</v>
      </c>
      <c r="B82" s="149" t="s">
        <v>209</v>
      </c>
      <c r="C82" s="149" t="s">
        <v>17</v>
      </c>
      <c r="D82" s="149" t="s">
        <v>210</v>
      </c>
      <c r="E82" s="149" t="s">
        <v>575</v>
      </c>
      <c r="F82" s="149" t="s">
        <v>242</v>
      </c>
      <c r="G82" s="149">
        <v>1</v>
      </c>
      <c r="H82" s="149">
        <v>0</v>
      </c>
      <c r="I82" s="149">
        <v>0</v>
      </c>
      <c r="J82" s="149">
        <v>0</v>
      </c>
      <c r="K82" s="149" t="s">
        <v>370</v>
      </c>
    </row>
    <row r="83" spans="1:11">
      <c r="A83" s="166">
        <v>42468</v>
      </c>
      <c r="B83" s="149" t="s">
        <v>211</v>
      </c>
      <c r="C83" s="149" t="s">
        <v>17</v>
      </c>
      <c r="D83" s="149" t="s">
        <v>260</v>
      </c>
      <c r="E83" s="149" t="s">
        <v>575</v>
      </c>
      <c r="F83" s="149" t="s">
        <v>261</v>
      </c>
      <c r="G83" s="149">
        <v>365</v>
      </c>
      <c r="H83" s="149">
        <v>0</v>
      </c>
      <c r="I83" s="149">
        <v>0</v>
      </c>
      <c r="J83" s="149">
        <v>0</v>
      </c>
      <c r="K83" s="149" t="s">
        <v>370</v>
      </c>
    </row>
    <row r="84" spans="1:11">
      <c r="A84" s="166">
        <v>42468</v>
      </c>
      <c r="B84" s="149" t="s">
        <v>209</v>
      </c>
      <c r="C84" s="149" t="s">
        <v>17</v>
      </c>
      <c r="D84" s="149" t="s">
        <v>210</v>
      </c>
      <c r="E84" s="149" t="s">
        <v>575</v>
      </c>
      <c r="F84" s="149" t="s">
        <v>261</v>
      </c>
      <c r="G84" s="149">
        <v>1</v>
      </c>
      <c r="H84" s="149">
        <v>0</v>
      </c>
      <c r="I84" s="149">
        <v>0</v>
      </c>
      <c r="J84" s="149">
        <v>0</v>
      </c>
      <c r="K84" s="149" t="s">
        <v>370</v>
      </c>
    </row>
    <row r="85" spans="1:11">
      <c r="A85" s="166">
        <v>42468</v>
      </c>
      <c r="B85" s="149" t="s">
        <v>212</v>
      </c>
      <c r="C85" s="149" t="s">
        <v>17</v>
      </c>
      <c r="D85" s="149" t="s">
        <v>221</v>
      </c>
      <c r="E85" s="149" t="s">
        <v>575</v>
      </c>
      <c r="F85" s="149" t="s">
        <v>243</v>
      </c>
      <c r="G85" s="149">
        <v>250</v>
      </c>
      <c r="H85" s="149">
        <v>0</v>
      </c>
      <c r="I85" s="149">
        <v>0</v>
      </c>
      <c r="J85" s="149">
        <v>0</v>
      </c>
      <c r="K85" s="149" t="s">
        <v>370</v>
      </c>
    </row>
    <row r="86" spans="1:11">
      <c r="A86" s="166">
        <v>42468</v>
      </c>
      <c r="B86" s="149" t="s">
        <v>209</v>
      </c>
      <c r="C86" s="149" t="s">
        <v>17</v>
      </c>
      <c r="D86" s="149" t="s">
        <v>210</v>
      </c>
      <c r="E86" s="149" t="s">
        <v>575</v>
      </c>
      <c r="F86" s="149" t="s">
        <v>243</v>
      </c>
      <c r="G86" s="149">
        <v>1</v>
      </c>
      <c r="H86" s="149">
        <v>0</v>
      </c>
      <c r="I86" s="149">
        <v>0</v>
      </c>
      <c r="J86" s="149">
        <v>0</v>
      </c>
      <c r="K86" s="149" t="s">
        <v>370</v>
      </c>
    </row>
    <row r="87" spans="1:11">
      <c r="A87" s="166">
        <v>42468</v>
      </c>
      <c r="B87" s="149" t="s">
        <v>214</v>
      </c>
      <c r="C87" s="149" t="s">
        <v>17</v>
      </c>
      <c r="D87" s="149" t="s">
        <v>221</v>
      </c>
      <c r="E87" s="149" t="s">
        <v>575</v>
      </c>
      <c r="F87" s="149" t="s">
        <v>220</v>
      </c>
      <c r="G87" s="149">
        <v>187.5</v>
      </c>
      <c r="H87" s="149">
        <v>0</v>
      </c>
      <c r="I87" s="149">
        <v>0</v>
      </c>
      <c r="J87" s="149">
        <v>0</v>
      </c>
      <c r="K87" s="149" t="s">
        <v>370</v>
      </c>
    </row>
    <row r="88" spans="1:11">
      <c r="A88" s="166">
        <v>42469</v>
      </c>
      <c r="B88" s="149" t="s">
        <v>215</v>
      </c>
      <c r="C88" s="149" t="s">
        <v>20</v>
      </c>
      <c r="D88" s="149" t="s">
        <v>255</v>
      </c>
      <c r="E88" s="149" t="s">
        <v>575</v>
      </c>
      <c r="F88" s="149" t="s">
        <v>256</v>
      </c>
      <c r="G88" s="149">
        <v>0</v>
      </c>
      <c r="H88" s="149">
        <v>0</v>
      </c>
      <c r="I88" s="149">
        <v>25.63</v>
      </c>
      <c r="J88" s="149">
        <v>0</v>
      </c>
      <c r="K88" s="149" t="s">
        <v>370</v>
      </c>
    </row>
    <row r="89" spans="1:11">
      <c r="A89" s="166">
        <v>42475</v>
      </c>
      <c r="B89" s="149" t="s">
        <v>228</v>
      </c>
      <c r="C89" s="149" t="s">
        <v>17</v>
      </c>
      <c r="D89" s="149" t="s">
        <v>233</v>
      </c>
      <c r="E89" s="149" t="s">
        <v>575</v>
      </c>
      <c r="F89" s="149" t="s">
        <v>232</v>
      </c>
      <c r="G89" s="149">
        <v>187.5</v>
      </c>
      <c r="H89" s="149">
        <v>0</v>
      </c>
      <c r="I89" s="149">
        <v>0</v>
      </c>
      <c r="J89" s="149">
        <v>0</v>
      </c>
      <c r="K89" s="149" t="s">
        <v>370</v>
      </c>
    </row>
    <row r="90" spans="1:11">
      <c r="A90" s="166">
        <v>42489</v>
      </c>
      <c r="B90" s="149" t="s">
        <v>383</v>
      </c>
      <c r="C90" s="149" t="s">
        <v>17</v>
      </c>
      <c r="D90" s="149" t="s">
        <v>221</v>
      </c>
      <c r="E90" s="149" t="s">
        <v>575</v>
      </c>
      <c r="F90" s="149" t="s">
        <v>421</v>
      </c>
      <c r="G90" s="149">
        <v>225</v>
      </c>
      <c r="H90" s="149">
        <v>0</v>
      </c>
      <c r="I90" s="149">
        <v>0</v>
      </c>
      <c r="J90" s="149">
        <v>0</v>
      </c>
      <c r="K90" s="149" t="s">
        <v>370</v>
      </c>
    </row>
    <row r="91" spans="1:11">
      <c r="A91" s="166">
        <v>42499</v>
      </c>
      <c r="B91" s="149" t="s">
        <v>393</v>
      </c>
      <c r="C91" s="149" t="s">
        <v>17</v>
      </c>
      <c r="D91" s="149" t="s">
        <v>260</v>
      </c>
      <c r="E91" s="149" t="s">
        <v>575</v>
      </c>
      <c r="F91" s="149" t="s">
        <v>434</v>
      </c>
      <c r="G91" s="149">
        <v>626.76</v>
      </c>
      <c r="H91" s="149">
        <v>0</v>
      </c>
      <c r="I91" s="149">
        <v>0</v>
      </c>
      <c r="J91" s="149">
        <v>0</v>
      </c>
      <c r="K91" s="149" t="s">
        <v>370</v>
      </c>
    </row>
    <row r="92" spans="1:11">
      <c r="A92" s="166">
        <v>42500</v>
      </c>
      <c r="B92" s="149" t="s">
        <v>413</v>
      </c>
      <c r="C92" s="149" t="s">
        <v>17</v>
      </c>
      <c r="D92" s="149" t="s">
        <v>233</v>
      </c>
      <c r="E92" s="149" t="s">
        <v>575</v>
      </c>
      <c r="F92" s="149" t="s">
        <v>441</v>
      </c>
      <c r="G92" s="149">
        <v>62.5</v>
      </c>
      <c r="H92" s="149">
        <v>0</v>
      </c>
      <c r="I92" s="149">
        <v>0</v>
      </c>
      <c r="J92" s="149">
        <v>0</v>
      </c>
      <c r="K92" s="149" t="s">
        <v>370</v>
      </c>
    </row>
    <row r="93" spans="1:11">
      <c r="A93" s="166">
        <v>42509</v>
      </c>
      <c r="B93" s="149" t="s">
        <v>418</v>
      </c>
      <c r="C93" s="149" t="s">
        <v>17</v>
      </c>
      <c r="D93" s="149" t="s">
        <v>221</v>
      </c>
      <c r="E93" s="149" t="s">
        <v>575</v>
      </c>
      <c r="F93" s="149" t="s">
        <v>448</v>
      </c>
      <c r="G93" s="149">
        <v>275</v>
      </c>
      <c r="H93" s="149">
        <v>0</v>
      </c>
      <c r="I93" s="149">
        <v>0</v>
      </c>
      <c r="J93" s="149">
        <v>0</v>
      </c>
      <c r="K93" s="149" t="s">
        <v>370</v>
      </c>
    </row>
    <row r="94" spans="1:11">
      <c r="A94" s="166">
        <v>42527</v>
      </c>
      <c r="B94" s="149" t="s">
        <v>456</v>
      </c>
      <c r="C94" s="149" t="s">
        <v>17</v>
      </c>
      <c r="D94" s="149" t="s">
        <v>221</v>
      </c>
      <c r="E94" s="149" t="s">
        <v>575</v>
      </c>
      <c r="F94" s="149" t="s">
        <v>476</v>
      </c>
      <c r="G94" s="149">
        <v>150</v>
      </c>
      <c r="H94" s="149">
        <v>0</v>
      </c>
      <c r="I94" s="149">
        <v>0</v>
      </c>
      <c r="J94" s="149">
        <v>0</v>
      </c>
      <c r="K94" s="149" t="s">
        <v>370</v>
      </c>
    </row>
    <row r="95" spans="1:11">
      <c r="A95" s="166">
        <v>42527</v>
      </c>
      <c r="B95" s="149" t="s">
        <v>457</v>
      </c>
      <c r="C95" s="149" t="s">
        <v>17</v>
      </c>
      <c r="D95" s="149" t="s">
        <v>221</v>
      </c>
      <c r="E95" s="149" t="s">
        <v>575</v>
      </c>
      <c r="F95" s="149" t="s">
        <v>477</v>
      </c>
      <c r="G95" s="149">
        <v>225</v>
      </c>
      <c r="H95" s="149">
        <v>0</v>
      </c>
      <c r="I95" s="149">
        <v>0</v>
      </c>
      <c r="J95" s="149">
        <v>0</v>
      </c>
      <c r="K95" s="149" t="s">
        <v>370</v>
      </c>
    </row>
    <row r="96" spans="1:11">
      <c r="A96" s="166">
        <v>42527</v>
      </c>
      <c r="B96" s="149" t="s">
        <v>458</v>
      </c>
      <c r="C96" s="149" t="s">
        <v>17</v>
      </c>
      <c r="D96" s="149" t="s">
        <v>175</v>
      </c>
      <c r="E96" s="149" t="s">
        <v>575</v>
      </c>
      <c r="F96" s="149" t="s">
        <v>484</v>
      </c>
      <c r="G96" s="149">
        <v>455</v>
      </c>
      <c r="H96" s="149">
        <v>0</v>
      </c>
      <c r="I96" s="149">
        <v>0</v>
      </c>
      <c r="J96" s="149">
        <v>0</v>
      </c>
      <c r="K96" s="149" t="s">
        <v>370</v>
      </c>
    </row>
    <row r="97" spans="1:11">
      <c r="A97" s="166">
        <v>42528</v>
      </c>
      <c r="B97" s="149" t="s">
        <v>459</v>
      </c>
      <c r="C97" s="149" t="s">
        <v>17</v>
      </c>
      <c r="D97" s="149" t="s">
        <v>233</v>
      </c>
      <c r="E97" s="149" t="s">
        <v>575</v>
      </c>
      <c r="F97" s="149" t="s">
        <v>478</v>
      </c>
      <c r="G97" s="149">
        <v>50</v>
      </c>
      <c r="H97" s="149">
        <v>0</v>
      </c>
      <c r="I97" s="149">
        <v>0</v>
      </c>
      <c r="J97" s="149">
        <v>0</v>
      </c>
      <c r="K97" s="149" t="s">
        <v>370</v>
      </c>
    </row>
    <row r="98" spans="1:11">
      <c r="A98" s="166">
        <v>42485</v>
      </c>
      <c r="B98" s="149" t="s">
        <v>244</v>
      </c>
      <c r="C98" s="149" t="s">
        <v>17</v>
      </c>
      <c r="D98" s="149" t="s">
        <v>245</v>
      </c>
      <c r="E98" s="149" t="s">
        <v>575</v>
      </c>
      <c r="F98" s="149" t="s">
        <v>246</v>
      </c>
      <c r="G98" s="149">
        <v>74.44</v>
      </c>
      <c r="H98" s="149">
        <v>0</v>
      </c>
      <c r="I98" s="149">
        <v>0</v>
      </c>
      <c r="J98" s="149">
        <v>0</v>
      </c>
      <c r="K98" s="149" t="s">
        <v>370</v>
      </c>
    </row>
    <row r="99" spans="1:11">
      <c r="A99" s="166">
        <v>42500</v>
      </c>
      <c r="B99" s="149" t="s">
        <v>412</v>
      </c>
      <c r="C99" s="149" t="s">
        <v>17</v>
      </c>
      <c r="D99" s="149" t="s">
        <v>435</v>
      </c>
      <c r="E99" s="149" t="s">
        <v>575</v>
      </c>
      <c r="F99" s="149" t="s">
        <v>436</v>
      </c>
      <c r="G99" s="149">
        <v>40.6</v>
      </c>
      <c r="H99" s="149">
        <v>0</v>
      </c>
      <c r="I99" s="149">
        <v>0</v>
      </c>
      <c r="J99" s="149">
        <v>0</v>
      </c>
      <c r="K99" s="149" t="s">
        <v>370</v>
      </c>
    </row>
    <row r="100" spans="1:11">
      <c r="A100" s="53">
        <v>42541</v>
      </c>
      <c r="B100" t="s">
        <v>102</v>
      </c>
      <c r="C100" t="s">
        <v>17</v>
      </c>
      <c r="D100" t="s">
        <v>506</v>
      </c>
      <c r="E100" t="s">
        <v>103</v>
      </c>
      <c r="F100" t="s">
        <v>14</v>
      </c>
      <c r="G100">
        <v>0</v>
      </c>
      <c r="H100">
        <v>9487.0300000000007</v>
      </c>
      <c r="I100">
        <v>0</v>
      </c>
      <c r="J100">
        <v>0</v>
      </c>
      <c r="K100" t="s">
        <v>370</v>
      </c>
    </row>
    <row r="101" spans="1:11">
      <c r="A101" s="53">
        <v>42468</v>
      </c>
      <c r="B101" t="s">
        <v>213</v>
      </c>
      <c r="C101" t="s">
        <v>17</v>
      </c>
      <c r="D101" t="s">
        <v>62</v>
      </c>
      <c r="E101" t="s">
        <v>63</v>
      </c>
      <c r="F101" t="s">
        <v>262</v>
      </c>
      <c r="G101">
        <v>210</v>
      </c>
      <c r="H101">
        <v>0</v>
      </c>
      <c r="I101">
        <v>0</v>
      </c>
      <c r="J101">
        <v>0</v>
      </c>
      <c r="K101" t="s">
        <v>370</v>
      </c>
    </row>
    <row r="102" spans="1:11">
      <c r="A102" s="53">
        <v>42468</v>
      </c>
      <c r="B102" t="s">
        <v>209</v>
      </c>
      <c r="C102" t="s">
        <v>17</v>
      </c>
      <c r="D102" t="s">
        <v>210</v>
      </c>
      <c r="E102" t="s">
        <v>63</v>
      </c>
      <c r="F102" t="s">
        <v>262</v>
      </c>
      <c r="G102">
        <v>1</v>
      </c>
      <c r="H102">
        <v>0</v>
      </c>
      <c r="I102">
        <v>0</v>
      </c>
      <c r="J102">
        <v>0</v>
      </c>
      <c r="K102" t="s">
        <v>370</v>
      </c>
    </row>
    <row r="103" spans="1:11">
      <c r="A103" s="53">
        <v>42492</v>
      </c>
      <c r="B103" t="s">
        <v>384</v>
      </c>
      <c r="C103" t="s">
        <v>17</v>
      </c>
      <c r="D103" t="s">
        <v>62</v>
      </c>
      <c r="E103" t="s">
        <v>63</v>
      </c>
      <c r="F103" t="s">
        <v>401</v>
      </c>
      <c r="G103">
        <v>480</v>
      </c>
      <c r="H103">
        <v>0</v>
      </c>
      <c r="I103">
        <v>0</v>
      </c>
      <c r="J103">
        <v>0</v>
      </c>
      <c r="K103" t="s">
        <v>370</v>
      </c>
    </row>
    <row r="104" spans="1:11">
      <c r="A104" s="53">
        <v>42492</v>
      </c>
      <c r="B104" t="s">
        <v>385</v>
      </c>
      <c r="C104" t="s">
        <v>17</v>
      </c>
      <c r="D104" t="s">
        <v>62</v>
      </c>
      <c r="E104" t="s">
        <v>63</v>
      </c>
      <c r="F104" t="s">
        <v>402</v>
      </c>
      <c r="G104">
        <v>960</v>
      </c>
      <c r="H104">
        <v>0</v>
      </c>
      <c r="I104">
        <v>0</v>
      </c>
      <c r="J104">
        <v>0</v>
      </c>
      <c r="K104" t="s">
        <v>370</v>
      </c>
    </row>
    <row r="105" spans="1:11">
      <c r="A105" s="53">
        <v>42496</v>
      </c>
      <c r="B105" t="s">
        <v>392</v>
      </c>
      <c r="C105" t="s">
        <v>17</v>
      </c>
      <c r="D105" t="s">
        <v>62</v>
      </c>
      <c r="E105" t="s">
        <v>63</v>
      </c>
      <c r="F105" t="s">
        <v>410</v>
      </c>
      <c r="G105">
        <v>650</v>
      </c>
      <c r="H105">
        <v>0</v>
      </c>
      <c r="I105">
        <v>0</v>
      </c>
      <c r="J105">
        <v>0</v>
      </c>
      <c r="K105" t="s">
        <v>370</v>
      </c>
    </row>
    <row r="106" spans="1:11">
      <c r="A106" s="53">
        <v>42499</v>
      </c>
      <c r="B106" t="s">
        <v>394</v>
      </c>
      <c r="C106" t="s">
        <v>17</v>
      </c>
      <c r="D106" t="s">
        <v>62</v>
      </c>
      <c r="E106" t="s">
        <v>63</v>
      </c>
      <c r="F106" t="s">
        <v>411</v>
      </c>
      <c r="G106">
        <v>600</v>
      </c>
      <c r="H106">
        <v>0</v>
      </c>
      <c r="I106">
        <v>0</v>
      </c>
      <c r="J106">
        <v>0</v>
      </c>
      <c r="K106" t="s">
        <v>370</v>
      </c>
    </row>
    <row r="107" spans="1:11">
      <c r="A107" s="53">
        <v>42516</v>
      </c>
      <c r="B107" t="s">
        <v>419</v>
      </c>
      <c r="C107" t="s">
        <v>17</v>
      </c>
      <c r="D107" t="s">
        <v>62</v>
      </c>
      <c r="E107" t="s">
        <v>63</v>
      </c>
      <c r="F107" t="s">
        <v>449</v>
      </c>
      <c r="G107">
        <v>1400</v>
      </c>
      <c r="H107">
        <v>0</v>
      </c>
      <c r="I107">
        <v>0</v>
      </c>
      <c r="J107">
        <v>0</v>
      </c>
      <c r="K107" t="s">
        <v>370</v>
      </c>
    </row>
    <row r="108" spans="1:11">
      <c r="A108" s="53">
        <v>42521</v>
      </c>
      <c r="B108" t="s">
        <v>437</v>
      </c>
      <c r="C108" t="s">
        <v>17</v>
      </c>
      <c r="D108" t="s">
        <v>62</v>
      </c>
      <c r="E108" t="s">
        <v>63</v>
      </c>
      <c r="F108" t="s">
        <v>450</v>
      </c>
      <c r="G108">
        <v>140</v>
      </c>
      <c r="H108">
        <v>0</v>
      </c>
      <c r="I108">
        <v>0</v>
      </c>
      <c r="J108">
        <v>0</v>
      </c>
      <c r="K108" t="s">
        <v>370</v>
      </c>
    </row>
    <row r="109" spans="1:11">
      <c r="A109" s="53">
        <v>42521</v>
      </c>
      <c r="B109" t="s">
        <v>209</v>
      </c>
      <c r="C109" t="s">
        <v>17</v>
      </c>
      <c r="D109" t="s">
        <v>210</v>
      </c>
      <c r="E109" t="s">
        <v>63</v>
      </c>
      <c r="F109" t="s">
        <v>450</v>
      </c>
      <c r="G109">
        <v>1</v>
      </c>
      <c r="H109">
        <v>0</v>
      </c>
      <c r="I109">
        <v>0</v>
      </c>
      <c r="J109">
        <v>0</v>
      </c>
      <c r="K109" t="s">
        <v>370</v>
      </c>
    </row>
    <row r="110" spans="1:11">
      <c r="A110" s="53">
        <v>42523</v>
      </c>
      <c r="B110" t="s">
        <v>438</v>
      </c>
      <c r="C110" t="s">
        <v>17</v>
      </c>
      <c r="D110" t="s">
        <v>62</v>
      </c>
      <c r="E110" t="s">
        <v>63</v>
      </c>
      <c r="F110" t="s">
        <v>451</v>
      </c>
      <c r="G110">
        <v>240</v>
      </c>
      <c r="H110">
        <v>0</v>
      </c>
      <c r="I110">
        <v>0</v>
      </c>
      <c r="J110">
        <v>0</v>
      </c>
      <c r="K110" t="s">
        <v>370</v>
      </c>
    </row>
    <row r="111" spans="1:11">
      <c r="A111" s="53">
        <v>42523</v>
      </c>
      <c r="B111" t="s">
        <v>439</v>
      </c>
      <c r="C111" t="s">
        <v>17</v>
      </c>
      <c r="D111" t="s">
        <v>62</v>
      </c>
      <c r="E111" t="s">
        <v>63</v>
      </c>
      <c r="F111" t="s">
        <v>452</v>
      </c>
      <c r="G111">
        <v>600</v>
      </c>
      <c r="H111">
        <v>0</v>
      </c>
      <c r="I111">
        <v>0</v>
      </c>
      <c r="J111">
        <v>0</v>
      </c>
      <c r="K111" t="s">
        <v>370</v>
      </c>
    </row>
    <row r="112" spans="1:11">
      <c r="A112" s="53">
        <v>42467</v>
      </c>
      <c r="B112" t="s">
        <v>28</v>
      </c>
      <c r="C112" t="s">
        <v>17</v>
      </c>
      <c r="D112" t="s">
        <v>514</v>
      </c>
      <c r="E112" t="s">
        <v>429</v>
      </c>
      <c r="F112" t="s">
        <v>248</v>
      </c>
      <c r="G112">
        <v>140</v>
      </c>
      <c r="H112">
        <v>0</v>
      </c>
      <c r="I112">
        <v>0</v>
      </c>
      <c r="J112">
        <v>0</v>
      </c>
      <c r="K112" t="s">
        <v>370</v>
      </c>
    </row>
    <row r="113" spans="1:12">
      <c r="A113" s="53">
        <v>42493</v>
      </c>
      <c r="B113" t="s">
        <v>387</v>
      </c>
      <c r="C113" t="s">
        <v>17</v>
      </c>
      <c r="D113" t="s">
        <v>427</v>
      </c>
      <c r="E113" t="s">
        <v>429</v>
      </c>
      <c r="F113" t="s">
        <v>428</v>
      </c>
      <c r="G113">
        <v>160</v>
      </c>
      <c r="H113">
        <v>0</v>
      </c>
      <c r="I113">
        <v>0</v>
      </c>
      <c r="J113">
        <v>0</v>
      </c>
      <c r="K113" t="s">
        <v>370</v>
      </c>
    </row>
    <row r="114" spans="1:12">
      <c r="A114" s="53">
        <v>42493</v>
      </c>
      <c r="B114" t="s">
        <v>388</v>
      </c>
      <c r="C114" t="s">
        <v>17</v>
      </c>
      <c r="D114" t="s">
        <v>468</v>
      </c>
      <c r="E114" t="s">
        <v>429</v>
      </c>
      <c r="F114" t="s">
        <v>472</v>
      </c>
      <c r="G114">
        <v>160</v>
      </c>
      <c r="H114">
        <v>0</v>
      </c>
      <c r="I114">
        <v>0</v>
      </c>
      <c r="J114">
        <v>0</v>
      </c>
      <c r="K114" t="s">
        <v>370</v>
      </c>
    </row>
    <row r="115" spans="1:12">
      <c r="A115" s="53">
        <v>42494</v>
      </c>
      <c r="B115" t="s">
        <v>389</v>
      </c>
      <c r="C115" t="s">
        <v>17</v>
      </c>
      <c r="D115" t="s">
        <v>430</v>
      </c>
      <c r="E115" t="s">
        <v>429</v>
      </c>
      <c r="F115" t="s">
        <v>433</v>
      </c>
      <c r="G115">
        <v>140</v>
      </c>
      <c r="H115">
        <v>0</v>
      </c>
      <c r="I115">
        <v>0</v>
      </c>
      <c r="J115">
        <v>0</v>
      </c>
      <c r="K115" t="s">
        <v>370</v>
      </c>
    </row>
    <row r="116" spans="1:12">
      <c r="A116" s="53">
        <v>42530</v>
      </c>
      <c r="B116" t="s">
        <v>461</v>
      </c>
      <c r="C116" t="s">
        <v>17</v>
      </c>
      <c r="D116" t="s">
        <v>479</v>
      </c>
      <c r="E116" t="s">
        <v>429</v>
      </c>
      <c r="F116" t="s">
        <v>480</v>
      </c>
      <c r="G116">
        <v>160</v>
      </c>
      <c r="H116">
        <v>0</v>
      </c>
      <c r="I116">
        <v>0</v>
      </c>
      <c r="J116">
        <v>0</v>
      </c>
      <c r="K116" t="s">
        <v>370</v>
      </c>
    </row>
    <row r="117" spans="1:12">
      <c r="A117" s="53">
        <v>42493</v>
      </c>
      <c r="B117" t="s">
        <v>388</v>
      </c>
      <c r="C117" t="s">
        <v>17</v>
      </c>
      <c r="D117" t="s">
        <v>191</v>
      </c>
      <c r="E117" t="s">
        <v>192</v>
      </c>
      <c r="F117" t="s">
        <v>472</v>
      </c>
      <c r="G117">
        <v>41.5</v>
      </c>
      <c r="H117">
        <v>0</v>
      </c>
      <c r="I117">
        <v>0</v>
      </c>
      <c r="J117">
        <v>0</v>
      </c>
      <c r="K117" t="s">
        <v>370</v>
      </c>
    </row>
    <row r="118" spans="1:12">
      <c r="A118" s="53">
        <v>42496</v>
      </c>
      <c r="B118" t="s">
        <v>391</v>
      </c>
      <c r="C118" t="s">
        <v>17</v>
      </c>
      <c r="D118" t="s">
        <v>408</v>
      </c>
      <c r="E118" t="s">
        <v>409</v>
      </c>
      <c r="F118" t="s">
        <v>407</v>
      </c>
      <c r="G118">
        <v>80</v>
      </c>
      <c r="H118">
        <v>0</v>
      </c>
      <c r="I118">
        <v>0</v>
      </c>
      <c r="J118">
        <v>0</v>
      </c>
      <c r="K118" t="s">
        <v>370</v>
      </c>
    </row>
    <row r="119" spans="1:12">
      <c r="A119" s="53">
        <v>42493</v>
      </c>
      <c r="B119" t="s">
        <v>388</v>
      </c>
      <c r="C119" t="s">
        <v>17</v>
      </c>
      <c r="D119" t="s">
        <v>470</v>
      </c>
      <c r="E119" t="s">
        <v>471</v>
      </c>
      <c r="F119" t="s">
        <v>472</v>
      </c>
      <c r="G119">
        <v>275</v>
      </c>
      <c r="H119">
        <v>0</v>
      </c>
      <c r="I119">
        <v>0</v>
      </c>
      <c r="J119">
        <v>0</v>
      </c>
      <c r="K119" t="s">
        <v>370</v>
      </c>
    </row>
    <row r="120" spans="1:12">
      <c r="A120" s="53">
        <v>42530</v>
      </c>
      <c r="B120" t="s">
        <v>462</v>
      </c>
      <c r="C120" t="s">
        <v>17</v>
      </c>
      <c r="D120" t="s">
        <v>487</v>
      </c>
      <c r="E120" t="s">
        <v>471</v>
      </c>
      <c r="F120" t="s">
        <v>488</v>
      </c>
      <c r="G120">
        <v>70</v>
      </c>
      <c r="H120">
        <v>0</v>
      </c>
      <c r="I120">
        <v>0</v>
      </c>
      <c r="J120">
        <v>0</v>
      </c>
      <c r="K120" t="s">
        <v>370</v>
      </c>
    </row>
    <row r="121" spans="1:12">
      <c r="A121" s="53">
        <v>42493</v>
      </c>
      <c r="B121" t="s">
        <v>387</v>
      </c>
      <c r="C121" t="s">
        <v>17</v>
      </c>
      <c r="D121" t="s">
        <v>426</v>
      </c>
      <c r="E121" t="s">
        <v>181</v>
      </c>
      <c r="F121" t="s">
        <v>428</v>
      </c>
      <c r="G121">
        <v>20</v>
      </c>
      <c r="H121">
        <v>0</v>
      </c>
      <c r="I121">
        <v>0</v>
      </c>
      <c r="J121">
        <v>0</v>
      </c>
      <c r="K121" t="s">
        <v>370</v>
      </c>
    </row>
    <row r="122" spans="1:12">
      <c r="A122" s="53">
        <v>42493</v>
      </c>
      <c r="B122" t="s">
        <v>388</v>
      </c>
      <c r="C122" t="s">
        <v>17</v>
      </c>
      <c r="D122" t="s">
        <v>59</v>
      </c>
      <c r="E122" t="s">
        <v>60</v>
      </c>
      <c r="F122" t="s">
        <v>472</v>
      </c>
      <c r="G122">
        <v>40</v>
      </c>
      <c r="H122">
        <v>0</v>
      </c>
      <c r="I122">
        <v>0</v>
      </c>
      <c r="J122">
        <v>0</v>
      </c>
      <c r="K122" t="s">
        <v>370</v>
      </c>
    </row>
    <row r="123" spans="1:12">
      <c r="A123" s="53">
        <v>42501</v>
      </c>
      <c r="B123" t="s">
        <v>416</v>
      </c>
      <c r="C123" t="s">
        <v>17</v>
      </c>
      <c r="D123" t="s">
        <v>446</v>
      </c>
      <c r="E123" t="s">
        <v>60</v>
      </c>
      <c r="F123" t="s">
        <v>447</v>
      </c>
      <c r="G123">
        <v>370.74</v>
      </c>
      <c r="H123">
        <v>0</v>
      </c>
      <c r="I123">
        <v>0</v>
      </c>
      <c r="J123">
        <v>0</v>
      </c>
      <c r="K123" t="s">
        <v>370</v>
      </c>
    </row>
    <row r="124" spans="1:12">
      <c r="A124" s="53">
        <v>42487</v>
      </c>
      <c r="B124" t="s">
        <v>382</v>
      </c>
      <c r="C124" t="s">
        <v>17</v>
      </c>
      <c r="D124" t="s">
        <v>398</v>
      </c>
      <c r="E124" t="s">
        <v>399</v>
      </c>
      <c r="F124" t="s">
        <v>400</v>
      </c>
      <c r="G124">
        <v>367.67</v>
      </c>
      <c r="H124">
        <v>0</v>
      </c>
      <c r="I124">
        <v>0</v>
      </c>
      <c r="J124">
        <v>0</v>
      </c>
      <c r="K124" t="s">
        <v>370</v>
      </c>
    </row>
    <row r="125" spans="1:12">
      <c r="A125" s="53">
        <v>42496</v>
      </c>
      <c r="B125" t="s">
        <v>390</v>
      </c>
      <c r="C125" t="s">
        <v>17</v>
      </c>
      <c r="D125" t="s">
        <v>406</v>
      </c>
      <c r="E125" t="s">
        <v>399</v>
      </c>
      <c r="F125" t="s">
        <v>405</v>
      </c>
      <c r="G125">
        <v>54.06</v>
      </c>
      <c r="H125">
        <v>0</v>
      </c>
      <c r="I125">
        <v>0</v>
      </c>
      <c r="J125">
        <v>0</v>
      </c>
      <c r="K125" t="s">
        <v>370</v>
      </c>
    </row>
    <row r="126" spans="1:12" s="8" customFormat="1" ht="14">
      <c r="A126" s="162">
        <v>42537</v>
      </c>
      <c r="B126" s="8" t="s">
        <v>28</v>
      </c>
      <c r="C126" s="8" t="s">
        <v>17</v>
      </c>
      <c r="D126" s="8" t="s">
        <v>522</v>
      </c>
      <c r="E126" s="8" t="s">
        <v>523</v>
      </c>
      <c r="F126" s="17" t="s">
        <v>503</v>
      </c>
      <c r="G126" s="164">
        <v>20</v>
      </c>
      <c r="H126" s="164">
        <v>0</v>
      </c>
      <c r="I126" s="164">
        <v>0</v>
      </c>
      <c r="J126" s="164">
        <v>0</v>
      </c>
      <c r="K126" s="24"/>
      <c r="L126" s="163"/>
    </row>
    <row r="127" spans="1:12">
      <c r="A127" s="53">
        <v>42551</v>
      </c>
      <c r="B127" t="s">
        <v>28</v>
      </c>
      <c r="C127" t="s">
        <v>17</v>
      </c>
      <c r="D127" t="s">
        <v>522</v>
      </c>
      <c r="E127" t="s">
        <v>523</v>
      </c>
      <c r="F127" t="s">
        <v>504</v>
      </c>
      <c r="G127">
        <v>40</v>
      </c>
      <c r="H127">
        <v>0</v>
      </c>
      <c r="I127">
        <v>0</v>
      </c>
      <c r="J127">
        <v>0</v>
      </c>
    </row>
    <row r="128" spans="1:12">
      <c r="A128" s="53">
        <v>42551</v>
      </c>
      <c r="B128" t="s">
        <v>28</v>
      </c>
      <c r="C128" t="s">
        <v>17</v>
      </c>
      <c r="D128" t="s">
        <v>524</v>
      </c>
      <c r="E128" t="s">
        <v>523</v>
      </c>
      <c r="F128" t="s">
        <v>504</v>
      </c>
      <c r="G128">
        <v>140</v>
      </c>
      <c r="H128">
        <v>0</v>
      </c>
      <c r="I128">
        <v>0</v>
      </c>
      <c r="J128">
        <v>0</v>
      </c>
    </row>
    <row r="129" spans="1:13">
      <c r="A129" s="53">
        <v>42551</v>
      </c>
      <c r="B129" t="s">
        <v>28</v>
      </c>
      <c r="C129" t="s">
        <v>17</v>
      </c>
      <c r="D129" t="s">
        <v>525</v>
      </c>
      <c r="E129" t="s">
        <v>526</v>
      </c>
      <c r="F129" t="s">
        <v>504</v>
      </c>
      <c r="G129">
        <v>60</v>
      </c>
      <c r="H129">
        <v>0</v>
      </c>
      <c r="I129">
        <v>0</v>
      </c>
      <c r="J129">
        <v>0</v>
      </c>
    </row>
    <row r="130" spans="1:13">
      <c r="F130" s="135" t="s">
        <v>515</v>
      </c>
      <c r="G130" s="135">
        <f>SUM(G1:G129)</f>
        <v>53227.509999999995</v>
      </c>
      <c r="H130" s="135">
        <f t="shared" ref="H130:J130" si="0">SUM(H1:H129)</f>
        <v>21113.63</v>
      </c>
      <c r="I130" s="135">
        <f t="shared" si="0"/>
        <v>1736.3300000000004</v>
      </c>
      <c r="J130" s="135">
        <f t="shared" si="0"/>
        <v>0</v>
      </c>
      <c r="K130" s="135"/>
      <c r="L130" s="135">
        <f>SUM(G130:J130)</f>
        <v>76077.47</v>
      </c>
      <c r="M130" s="159"/>
    </row>
    <row r="136" spans="1:13">
      <c r="A136" s="53">
        <v>42471</v>
      </c>
      <c r="B136" t="s">
        <v>218</v>
      </c>
      <c r="C136" t="s">
        <v>17</v>
      </c>
      <c r="D136" t="s">
        <v>18</v>
      </c>
      <c r="E136" t="s">
        <v>19</v>
      </c>
      <c r="F136" t="s">
        <v>14</v>
      </c>
      <c r="G136">
        <v>572.80999999999995</v>
      </c>
      <c r="H136">
        <v>0</v>
      </c>
      <c r="I136">
        <v>0</v>
      </c>
      <c r="J136">
        <v>572.80999999999995</v>
      </c>
    </row>
    <row r="137" spans="1:13">
      <c r="A137" s="53">
        <v>42487</v>
      </c>
      <c r="B137" t="s">
        <v>247</v>
      </c>
      <c r="C137" t="s">
        <v>17</v>
      </c>
      <c r="D137" t="s">
        <v>18</v>
      </c>
      <c r="E137" t="s">
        <v>19</v>
      </c>
      <c r="F137" t="s">
        <v>14</v>
      </c>
      <c r="G137">
        <v>50.7</v>
      </c>
      <c r="H137">
        <v>0</v>
      </c>
      <c r="I137">
        <v>0</v>
      </c>
      <c r="J137">
        <v>50.7</v>
      </c>
    </row>
    <row r="138" spans="1:13">
      <c r="A138" s="53">
        <v>42500</v>
      </c>
      <c r="B138" t="s">
        <v>395</v>
      </c>
      <c r="C138" t="s">
        <v>17</v>
      </c>
      <c r="D138" t="s">
        <v>18</v>
      </c>
      <c r="E138" t="s">
        <v>19</v>
      </c>
      <c r="F138" t="s">
        <v>14</v>
      </c>
      <c r="G138">
        <v>689.82</v>
      </c>
      <c r="H138">
        <v>0</v>
      </c>
      <c r="I138">
        <v>0</v>
      </c>
      <c r="J138">
        <v>689.82</v>
      </c>
    </row>
    <row r="139" spans="1:13">
      <c r="A139" s="53">
        <v>42520</v>
      </c>
      <c r="B139" t="s">
        <v>420</v>
      </c>
      <c r="C139" t="s">
        <v>17</v>
      </c>
      <c r="D139" t="s">
        <v>18</v>
      </c>
      <c r="E139" t="s">
        <v>19</v>
      </c>
      <c r="F139" t="s">
        <v>14</v>
      </c>
      <c r="G139">
        <v>285.45999999999998</v>
      </c>
      <c r="H139">
        <v>0</v>
      </c>
      <c r="I139">
        <v>0</v>
      </c>
      <c r="J139">
        <v>285.45999999999998</v>
      </c>
    </row>
    <row r="140" spans="1:13">
      <c r="A140" s="53">
        <v>42527</v>
      </c>
      <c r="B140" t="s">
        <v>440</v>
      </c>
      <c r="C140" t="s">
        <v>17</v>
      </c>
      <c r="D140" t="s">
        <v>18</v>
      </c>
      <c r="E140" t="s">
        <v>19</v>
      </c>
      <c r="F140" t="s">
        <v>14</v>
      </c>
      <c r="G140">
        <v>70</v>
      </c>
      <c r="H140">
        <v>0</v>
      </c>
      <c r="I140">
        <v>0</v>
      </c>
      <c r="J140">
        <v>70</v>
      </c>
    </row>
    <row r="141" spans="1:13">
      <c r="A141" s="53">
        <v>42538</v>
      </c>
      <c r="B141" t="s">
        <v>465</v>
      </c>
      <c r="C141" t="s">
        <v>17</v>
      </c>
      <c r="D141" t="s">
        <v>18</v>
      </c>
      <c r="E141" t="s">
        <v>19</v>
      </c>
      <c r="F141" t="s">
        <v>14</v>
      </c>
      <c r="G141">
        <v>133.01</v>
      </c>
      <c r="H141">
        <v>0</v>
      </c>
      <c r="I141">
        <v>0</v>
      </c>
      <c r="J141">
        <v>133.01</v>
      </c>
    </row>
  </sheetData>
  <sortState ref="A1:J131">
    <sortCondition ref="E1:E131"/>
  </sortState>
  <mergeCells count="2">
    <mergeCell ref="L1:M1"/>
    <mergeCell ref="L6:M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opLeftCell="C1" workbookViewId="0">
      <selection activeCell="M72" sqref="M72"/>
    </sheetView>
  </sheetViews>
  <sheetFormatPr baseColWidth="10" defaultRowHeight="15" x14ac:dyDescent="0"/>
  <cols>
    <col min="1" max="1" width="10.83203125" style="53"/>
    <col min="2" max="2" width="41.6640625" bestFit="1" customWidth="1"/>
    <col min="3" max="3" width="5.1640625" bestFit="1" customWidth="1"/>
    <col min="4" max="4" width="37" customWidth="1"/>
    <col min="5" max="5" width="41" bestFit="1" customWidth="1"/>
    <col min="6" max="6" width="13.5" bestFit="1" customWidth="1"/>
    <col min="12" max="12" width="29.6640625" bestFit="1" customWidth="1"/>
    <col min="13" max="13" width="10.83203125" style="98"/>
    <col min="16" max="16" width="14.1640625" customWidth="1"/>
  </cols>
  <sheetData>
    <row r="1" spans="1:18" ht="25">
      <c r="A1" s="53">
        <v>42590</v>
      </c>
      <c r="B1" t="s">
        <v>559</v>
      </c>
      <c r="C1" t="s">
        <v>17</v>
      </c>
      <c r="D1" t="s">
        <v>490</v>
      </c>
      <c r="E1" t="s">
        <v>454</v>
      </c>
      <c r="F1" t="s">
        <v>570</v>
      </c>
      <c r="G1">
        <v>120</v>
      </c>
      <c r="H1">
        <v>0</v>
      </c>
      <c r="I1">
        <v>0</v>
      </c>
      <c r="J1">
        <v>0</v>
      </c>
      <c r="K1" t="s">
        <v>370</v>
      </c>
      <c r="L1" s="199" t="s">
        <v>103</v>
      </c>
      <c r="M1" s="200"/>
    </row>
    <row r="2" spans="1:18">
      <c r="A2" s="53">
        <v>42555</v>
      </c>
      <c r="B2" t="s">
        <v>46</v>
      </c>
      <c r="C2" t="s">
        <v>20</v>
      </c>
      <c r="D2" t="s">
        <v>56</v>
      </c>
      <c r="E2" t="s">
        <v>57</v>
      </c>
      <c r="F2" t="s">
        <v>558</v>
      </c>
      <c r="G2">
        <v>0</v>
      </c>
      <c r="H2">
        <v>0</v>
      </c>
      <c r="I2">
        <v>101.71</v>
      </c>
      <c r="J2">
        <v>0</v>
      </c>
      <c r="K2" t="s">
        <v>370</v>
      </c>
      <c r="L2" s="56" t="s">
        <v>519</v>
      </c>
      <c r="M2" s="86">
        <f>SUM(H70:H72)</f>
        <v>15987.39</v>
      </c>
    </row>
    <row r="3" spans="1:18">
      <c r="A3" s="53">
        <v>42625</v>
      </c>
      <c r="B3" t="s">
        <v>46</v>
      </c>
      <c r="C3" t="s">
        <v>20</v>
      </c>
      <c r="D3" t="s">
        <v>56</v>
      </c>
      <c r="E3" t="s">
        <v>57</v>
      </c>
      <c r="F3" t="s">
        <v>595</v>
      </c>
      <c r="G3">
        <v>0</v>
      </c>
      <c r="H3">
        <v>0</v>
      </c>
      <c r="I3">
        <v>95.87</v>
      </c>
      <c r="J3">
        <v>0</v>
      </c>
      <c r="K3" t="s">
        <v>370</v>
      </c>
      <c r="L3" s="56" t="s">
        <v>71</v>
      </c>
      <c r="M3" s="86">
        <f>SUM(H37+H38+H39)</f>
        <v>491.88</v>
      </c>
    </row>
    <row r="4" spans="1:18">
      <c r="A4" s="53">
        <v>42566</v>
      </c>
      <c r="B4" t="s">
        <v>529</v>
      </c>
      <c r="C4" t="s">
        <v>17</v>
      </c>
      <c r="D4" t="s">
        <v>146</v>
      </c>
      <c r="E4" t="s">
        <v>77</v>
      </c>
      <c r="F4" t="s">
        <v>546</v>
      </c>
      <c r="G4">
        <v>40</v>
      </c>
      <c r="H4">
        <v>0</v>
      </c>
      <c r="I4">
        <v>0</v>
      </c>
      <c r="J4">
        <v>0</v>
      </c>
      <c r="K4" t="s">
        <v>370</v>
      </c>
      <c r="L4" s="57" t="s">
        <v>314</v>
      </c>
      <c r="M4" s="86"/>
    </row>
    <row r="5" spans="1:18">
      <c r="A5" s="53">
        <v>42569</v>
      </c>
      <c r="B5" t="s">
        <v>533</v>
      </c>
      <c r="C5" t="s">
        <v>17</v>
      </c>
      <c r="D5" t="s">
        <v>431</v>
      </c>
      <c r="E5" t="s">
        <v>77</v>
      </c>
      <c r="F5" t="s">
        <v>550</v>
      </c>
      <c r="G5">
        <v>40</v>
      </c>
      <c r="H5">
        <v>0</v>
      </c>
      <c r="I5">
        <v>0</v>
      </c>
      <c r="J5">
        <v>0</v>
      </c>
      <c r="K5" t="s">
        <v>370</v>
      </c>
      <c r="L5" s="57" t="s">
        <v>270</v>
      </c>
      <c r="M5" s="86"/>
    </row>
    <row r="6" spans="1:18" ht="25">
      <c r="A6" s="53">
        <v>42566</v>
      </c>
      <c r="B6" t="s">
        <v>529</v>
      </c>
      <c r="C6" t="s">
        <v>17</v>
      </c>
      <c r="D6" t="s">
        <v>145</v>
      </c>
      <c r="E6" t="s">
        <v>51</v>
      </c>
      <c r="F6" t="s">
        <v>546</v>
      </c>
      <c r="G6">
        <v>145</v>
      </c>
      <c r="H6">
        <v>0</v>
      </c>
      <c r="I6">
        <v>0</v>
      </c>
      <c r="J6">
        <v>0</v>
      </c>
      <c r="K6" t="s">
        <v>370</v>
      </c>
      <c r="L6" s="201" t="s">
        <v>315</v>
      </c>
      <c r="M6" s="202"/>
    </row>
    <row r="7" spans="1:18">
      <c r="A7" s="53">
        <v>42569</v>
      </c>
      <c r="B7" t="s">
        <v>532</v>
      </c>
      <c r="C7" t="s">
        <v>17</v>
      </c>
      <c r="D7" t="s">
        <v>432</v>
      </c>
      <c r="E7" t="s">
        <v>51</v>
      </c>
      <c r="F7" t="s">
        <v>549</v>
      </c>
      <c r="G7">
        <v>60</v>
      </c>
      <c r="H7">
        <v>0</v>
      </c>
      <c r="I7">
        <v>0</v>
      </c>
      <c r="J7">
        <v>0</v>
      </c>
      <c r="K7" t="s">
        <v>370</v>
      </c>
      <c r="L7" s="58" t="s">
        <v>316</v>
      </c>
      <c r="M7" s="88"/>
    </row>
    <row r="8" spans="1:18">
      <c r="A8" s="53">
        <v>42569</v>
      </c>
      <c r="B8" t="s">
        <v>533</v>
      </c>
      <c r="C8" t="s">
        <v>17</v>
      </c>
      <c r="D8" t="s">
        <v>432</v>
      </c>
      <c r="E8" t="s">
        <v>51</v>
      </c>
      <c r="F8" t="s">
        <v>550</v>
      </c>
      <c r="G8">
        <v>200</v>
      </c>
      <c r="H8">
        <v>0</v>
      </c>
      <c r="I8">
        <v>0</v>
      </c>
      <c r="J8">
        <v>0</v>
      </c>
      <c r="K8" t="s">
        <v>370</v>
      </c>
      <c r="L8" s="59" t="s">
        <v>317</v>
      </c>
      <c r="M8" s="89"/>
    </row>
    <row r="9" spans="1:18">
      <c r="A9" s="53">
        <v>42629</v>
      </c>
      <c r="B9" t="s">
        <v>592</v>
      </c>
      <c r="C9" t="s">
        <v>20</v>
      </c>
      <c r="D9" t="s">
        <v>53</v>
      </c>
      <c r="E9" t="s">
        <v>54</v>
      </c>
      <c r="F9" t="s">
        <v>596</v>
      </c>
      <c r="G9">
        <v>0</v>
      </c>
      <c r="H9">
        <v>0</v>
      </c>
      <c r="I9">
        <v>19.8</v>
      </c>
      <c r="J9">
        <v>0</v>
      </c>
      <c r="K9" t="s">
        <v>370</v>
      </c>
      <c r="L9" s="58" t="s">
        <v>318</v>
      </c>
      <c r="M9" s="171">
        <f>SUM(M10:M20)</f>
        <v>11991.81</v>
      </c>
    </row>
    <row r="10" spans="1:18">
      <c r="A10" s="53">
        <v>42643</v>
      </c>
      <c r="B10" t="s">
        <v>599</v>
      </c>
      <c r="C10" t="s">
        <v>20</v>
      </c>
      <c r="D10" t="s">
        <v>601</v>
      </c>
      <c r="E10" t="s">
        <v>54</v>
      </c>
      <c r="F10" t="s">
        <v>602</v>
      </c>
      <c r="G10">
        <v>0</v>
      </c>
      <c r="H10">
        <v>0</v>
      </c>
      <c r="I10">
        <v>11.32</v>
      </c>
      <c r="J10">
        <v>0</v>
      </c>
      <c r="K10" t="s">
        <v>370</v>
      </c>
      <c r="L10" s="60" t="s">
        <v>319</v>
      </c>
      <c r="M10" s="90">
        <f>SUM(G4+G5)</f>
        <v>80</v>
      </c>
    </row>
    <row r="11" spans="1:18">
      <c r="A11" s="53">
        <v>42556</v>
      </c>
      <c r="B11" t="s">
        <v>28</v>
      </c>
      <c r="C11" t="s">
        <v>17</v>
      </c>
      <c r="D11" t="s">
        <v>29</v>
      </c>
      <c r="E11" t="s">
        <v>30</v>
      </c>
      <c r="F11" t="s">
        <v>500</v>
      </c>
      <c r="G11">
        <v>57.49</v>
      </c>
      <c r="H11">
        <v>0</v>
      </c>
      <c r="I11">
        <v>0</v>
      </c>
      <c r="J11">
        <v>0</v>
      </c>
      <c r="K11" t="s">
        <v>370</v>
      </c>
      <c r="L11" s="60" t="s">
        <v>320</v>
      </c>
      <c r="M11" s="90">
        <f>SUM(I2+I3)</f>
        <v>197.57999999999998</v>
      </c>
    </row>
    <row r="12" spans="1:18">
      <c r="A12" s="53">
        <v>42564</v>
      </c>
      <c r="B12" t="s">
        <v>28</v>
      </c>
      <c r="C12" t="s">
        <v>17</v>
      </c>
      <c r="D12" t="s">
        <v>29</v>
      </c>
      <c r="E12" t="s">
        <v>30</v>
      </c>
      <c r="F12" t="s">
        <v>578</v>
      </c>
      <c r="G12">
        <v>1069.3900000000001</v>
      </c>
      <c r="H12">
        <v>0</v>
      </c>
      <c r="I12">
        <v>0</v>
      </c>
      <c r="J12">
        <v>0</v>
      </c>
      <c r="K12" t="s">
        <v>370</v>
      </c>
      <c r="L12" s="60" t="s">
        <v>366</v>
      </c>
      <c r="M12" s="90">
        <f>SUM(G6+G7+G8)</f>
        <v>405</v>
      </c>
    </row>
    <row r="13" spans="1:18">
      <c r="A13" s="53">
        <v>42578</v>
      </c>
      <c r="B13" t="s">
        <v>28</v>
      </c>
      <c r="C13" t="s">
        <v>17</v>
      </c>
      <c r="D13" t="s">
        <v>29</v>
      </c>
      <c r="E13" t="s">
        <v>30</v>
      </c>
      <c r="F13" t="s">
        <v>579</v>
      </c>
      <c r="G13">
        <v>962.86</v>
      </c>
      <c r="H13">
        <v>0</v>
      </c>
      <c r="I13">
        <v>0</v>
      </c>
      <c r="J13">
        <v>0</v>
      </c>
      <c r="K13" t="s">
        <v>370</v>
      </c>
      <c r="L13" s="60" t="s">
        <v>321</v>
      </c>
      <c r="M13" s="90">
        <f>SUM(I9+I10)</f>
        <v>31.12</v>
      </c>
    </row>
    <row r="14" spans="1:18">
      <c r="A14" s="53">
        <v>42592</v>
      </c>
      <c r="B14" t="s">
        <v>28</v>
      </c>
      <c r="C14" t="s">
        <v>17</v>
      </c>
      <c r="D14" t="s">
        <v>29</v>
      </c>
      <c r="E14" t="s">
        <v>30</v>
      </c>
      <c r="F14" t="s">
        <v>580</v>
      </c>
      <c r="G14">
        <v>941.23</v>
      </c>
      <c r="H14">
        <v>0</v>
      </c>
      <c r="I14">
        <v>0</v>
      </c>
      <c r="J14">
        <v>0</v>
      </c>
      <c r="K14" t="s">
        <v>370</v>
      </c>
      <c r="L14" s="60" t="s">
        <v>322</v>
      </c>
      <c r="M14" s="96">
        <f>SUM(G11+G12+G13+G14+G15+G16+G17+G19+G18)</f>
        <v>5944.5199999999995</v>
      </c>
      <c r="N14" s="168"/>
      <c r="O14" s="168"/>
      <c r="P14" s="168"/>
      <c r="Q14" s="168"/>
      <c r="R14" s="168"/>
    </row>
    <row r="15" spans="1:18">
      <c r="A15" s="53">
        <v>42606</v>
      </c>
      <c r="B15" t="s">
        <v>28</v>
      </c>
      <c r="C15" t="s">
        <v>17</v>
      </c>
      <c r="D15" t="s">
        <v>29</v>
      </c>
      <c r="E15" t="s">
        <v>30</v>
      </c>
      <c r="F15" t="s">
        <v>589</v>
      </c>
      <c r="G15">
        <v>911.62</v>
      </c>
      <c r="H15">
        <v>0</v>
      </c>
      <c r="I15">
        <v>0</v>
      </c>
      <c r="J15">
        <v>0</v>
      </c>
      <c r="K15" t="s">
        <v>370</v>
      </c>
      <c r="L15" s="60" t="s">
        <v>323</v>
      </c>
      <c r="M15" s="96">
        <f>SUM(G20:G25)</f>
        <v>4828.3700000000008</v>
      </c>
      <c r="N15" s="168"/>
      <c r="O15" s="168"/>
      <c r="P15" s="168"/>
      <c r="Q15" s="168"/>
      <c r="R15" s="168"/>
    </row>
    <row r="16" spans="1:18">
      <c r="A16" s="53">
        <v>42621</v>
      </c>
      <c r="B16" t="s">
        <v>28</v>
      </c>
      <c r="C16" t="s">
        <v>17</v>
      </c>
      <c r="D16" t="s">
        <v>29</v>
      </c>
      <c r="E16" t="s">
        <v>30</v>
      </c>
      <c r="F16" t="s">
        <v>597</v>
      </c>
      <c r="G16">
        <v>1016.3</v>
      </c>
      <c r="H16">
        <v>0</v>
      </c>
      <c r="I16">
        <v>0</v>
      </c>
      <c r="J16">
        <v>0</v>
      </c>
      <c r="K16" t="s">
        <v>370</v>
      </c>
      <c r="L16" s="60" t="s">
        <v>324</v>
      </c>
      <c r="M16" s="90"/>
    </row>
    <row r="17" spans="1:13">
      <c r="A17" s="53">
        <v>42625</v>
      </c>
      <c r="B17" t="s">
        <v>28</v>
      </c>
      <c r="C17" t="s">
        <v>17</v>
      </c>
      <c r="D17" t="s">
        <v>29</v>
      </c>
      <c r="E17" t="s">
        <v>30</v>
      </c>
      <c r="F17" t="s">
        <v>600</v>
      </c>
      <c r="G17">
        <v>57.49</v>
      </c>
      <c r="H17">
        <v>0</v>
      </c>
      <c r="I17">
        <v>0</v>
      </c>
      <c r="J17">
        <v>0</v>
      </c>
      <c r="K17" t="s">
        <v>370</v>
      </c>
      <c r="L17" s="60" t="s">
        <v>365</v>
      </c>
      <c r="M17" s="90">
        <f>SUM(G1)</f>
        <v>120</v>
      </c>
    </row>
    <row r="18" spans="1:13">
      <c r="A18" s="170">
        <v>42635</v>
      </c>
      <c r="B18" s="168" t="s">
        <v>28</v>
      </c>
      <c r="C18" s="168" t="s">
        <v>17</v>
      </c>
      <c r="D18" s="168" t="s">
        <v>29</v>
      </c>
      <c r="E18" s="168" t="s">
        <v>30</v>
      </c>
      <c r="F18" s="168" t="s">
        <v>604</v>
      </c>
      <c r="G18" s="168">
        <v>870.65</v>
      </c>
      <c r="H18" s="168">
        <v>0</v>
      </c>
      <c r="I18" s="168">
        <v>0</v>
      </c>
      <c r="J18" s="168">
        <v>0</v>
      </c>
      <c r="K18" t="s">
        <v>370</v>
      </c>
      <c r="L18" s="60" t="s">
        <v>325</v>
      </c>
      <c r="M18" s="90"/>
    </row>
    <row r="19" spans="1:13">
      <c r="A19" s="53">
        <v>42639</v>
      </c>
      <c r="B19" t="s">
        <v>28</v>
      </c>
      <c r="C19" t="s">
        <v>17</v>
      </c>
      <c r="D19" t="s">
        <v>29</v>
      </c>
      <c r="E19" t="s">
        <v>30</v>
      </c>
      <c r="F19" t="s">
        <v>603</v>
      </c>
      <c r="G19">
        <v>57.49</v>
      </c>
      <c r="H19">
        <v>0</v>
      </c>
      <c r="I19">
        <v>0</v>
      </c>
      <c r="J19">
        <v>0</v>
      </c>
      <c r="K19" t="s">
        <v>370</v>
      </c>
      <c r="L19" s="60" t="s">
        <v>326</v>
      </c>
      <c r="M19" s="90"/>
    </row>
    <row r="20" spans="1:13">
      <c r="A20" s="53">
        <v>42564</v>
      </c>
      <c r="B20" t="s">
        <v>28</v>
      </c>
      <c r="C20" t="s">
        <v>17</v>
      </c>
      <c r="D20" t="s">
        <v>92</v>
      </c>
      <c r="E20" t="s">
        <v>93</v>
      </c>
      <c r="F20" t="s">
        <v>578</v>
      </c>
      <c r="G20">
        <v>858.42</v>
      </c>
      <c r="H20">
        <v>0</v>
      </c>
      <c r="I20">
        <v>0</v>
      </c>
      <c r="J20">
        <v>0</v>
      </c>
      <c r="K20" t="s">
        <v>370</v>
      </c>
      <c r="L20" s="62" t="s">
        <v>367</v>
      </c>
      <c r="M20" s="91">
        <f>SUM(G26:G29)</f>
        <v>385.21999999999997</v>
      </c>
    </row>
    <row r="21" spans="1:13">
      <c r="A21" s="53">
        <v>42578</v>
      </c>
      <c r="B21" t="s">
        <v>28</v>
      </c>
      <c r="C21" t="s">
        <v>17</v>
      </c>
      <c r="D21" t="s">
        <v>92</v>
      </c>
      <c r="E21" t="s">
        <v>93</v>
      </c>
      <c r="F21" t="s">
        <v>579</v>
      </c>
      <c r="G21">
        <v>1124.17</v>
      </c>
      <c r="H21">
        <v>0</v>
      </c>
      <c r="I21">
        <v>0</v>
      </c>
      <c r="J21">
        <v>0</v>
      </c>
      <c r="K21" t="s">
        <v>370</v>
      </c>
      <c r="L21" s="63" t="s">
        <v>327</v>
      </c>
      <c r="M21" s="95"/>
    </row>
    <row r="22" spans="1:13">
      <c r="A22" s="53">
        <v>42592</v>
      </c>
      <c r="B22" t="s">
        <v>28</v>
      </c>
      <c r="C22" t="s">
        <v>17</v>
      </c>
      <c r="D22" t="s">
        <v>92</v>
      </c>
      <c r="E22" t="s">
        <v>93</v>
      </c>
      <c r="F22" t="s">
        <v>580</v>
      </c>
      <c r="G22">
        <v>714.76</v>
      </c>
      <c r="H22">
        <v>0</v>
      </c>
      <c r="I22">
        <v>0</v>
      </c>
      <c r="J22">
        <v>0</v>
      </c>
      <c r="K22" t="s">
        <v>370</v>
      </c>
      <c r="L22" s="60" t="s">
        <v>328</v>
      </c>
      <c r="M22" s="90"/>
    </row>
    <row r="23" spans="1:13">
      <c r="A23" s="53">
        <v>42606</v>
      </c>
      <c r="B23" t="s">
        <v>28</v>
      </c>
      <c r="C23" t="s">
        <v>17</v>
      </c>
      <c r="D23" t="s">
        <v>92</v>
      </c>
      <c r="E23" t="s">
        <v>93</v>
      </c>
      <c r="F23" t="s">
        <v>589</v>
      </c>
      <c r="G23">
        <v>716.13</v>
      </c>
      <c r="H23">
        <v>0</v>
      </c>
      <c r="I23">
        <v>0</v>
      </c>
      <c r="J23">
        <v>0</v>
      </c>
      <c r="K23" t="s">
        <v>370</v>
      </c>
      <c r="L23" s="60" t="s">
        <v>329</v>
      </c>
      <c r="M23" s="90"/>
    </row>
    <row r="24" spans="1:13">
      <c r="A24" s="53">
        <v>42621</v>
      </c>
      <c r="B24" t="s">
        <v>28</v>
      </c>
      <c r="C24" t="s">
        <v>17</v>
      </c>
      <c r="D24" t="s">
        <v>92</v>
      </c>
      <c r="E24" t="s">
        <v>93</v>
      </c>
      <c r="F24" t="s">
        <v>597</v>
      </c>
      <c r="G24">
        <v>874.47</v>
      </c>
      <c r="H24">
        <v>0</v>
      </c>
      <c r="I24">
        <v>0</v>
      </c>
      <c r="J24">
        <v>0</v>
      </c>
      <c r="K24" t="s">
        <v>370</v>
      </c>
      <c r="L24" s="60" t="s">
        <v>330</v>
      </c>
      <c r="M24" s="90"/>
    </row>
    <row r="25" spans="1:13">
      <c r="A25" s="53">
        <v>42635</v>
      </c>
      <c r="B25" t="s">
        <v>28</v>
      </c>
      <c r="C25" t="s">
        <v>17</v>
      </c>
      <c r="D25" t="s">
        <v>92</v>
      </c>
      <c r="E25" t="s">
        <v>93</v>
      </c>
      <c r="F25" t="s">
        <v>604</v>
      </c>
      <c r="G25">
        <v>540.41999999999996</v>
      </c>
      <c r="H25">
        <v>0</v>
      </c>
      <c r="I25">
        <v>0</v>
      </c>
      <c r="J25">
        <v>0</v>
      </c>
      <c r="K25" t="s">
        <v>370</v>
      </c>
      <c r="L25" s="60" t="s">
        <v>331</v>
      </c>
      <c r="M25" s="90"/>
    </row>
    <row r="26" spans="1:13">
      <c r="A26" s="53">
        <v>42586</v>
      </c>
      <c r="B26" t="s">
        <v>539</v>
      </c>
      <c r="C26" t="s">
        <v>17</v>
      </c>
      <c r="D26" t="s">
        <v>107</v>
      </c>
      <c r="E26" t="s">
        <v>108</v>
      </c>
      <c r="F26" t="s">
        <v>569</v>
      </c>
      <c r="G26">
        <v>63.46</v>
      </c>
      <c r="H26">
        <v>0</v>
      </c>
      <c r="I26">
        <v>0</v>
      </c>
      <c r="J26">
        <v>0</v>
      </c>
      <c r="K26" t="s">
        <v>370</v>
      </c>
      <c r="L26" s="60" t="s">
        <v>332</v>
      </c>
      <c r="M26" s="90"/>
    </row>
    <row r="27" spans="1:13">
      <c r="A27" s="53">
        <v>42586</v>
      </c>
      <c r="B27" t="s">
        <v>540</v>
      </c>
      <c r="C27" t="s">
        <v>17</v>
      </c>
      <c r="D27" t="s">
        <v>107</v>
      </c>
      <c r="E27" t="s">
        <v>108</v>
      </c>
      <c r="F27" t="s">
        <v>555</v>
      </c>
      <c r="G27">
        <v>122.74</v>
      </c>
      <c r="H27">
        <v>0</v>
      </c>
      <c r="I27">
        <v>0</v>
      </c>
      <c r="J27">
        <v>0</v>
      </c>
      <c r="K27" t="s">
        <v>370</v>
      </c>
      <c r="L27" s="60" t="s">
        <v>333</v>
      </c>
      <c r="M27" s="90"/>
    </row>
    <row r="28" spans="1:13">
      <c r="A28" s="53">
        <v>42586</v>
      </c>
      <c r="B28" t="s">
        <v>541</v>
      </c>
      <c r="C28" t="s">
        <v>17</v>
      </c>
      <c r="D28" t="s">
        <v>107</v>
      </c>
      <c r="E28" t="s">
        <v>108</v>
      </c>
      <c r="F28" t="s">
        <v>556</v>
      </c>
      <c r="G28">
        <v>187.34</v>
      </c>
      <c r="H28">
        <v>0</v>
      </c>
      <c r="I28">
        <v>0</v>
      </c>
      <c r="J28">
        <v>0</v>
      </c>
      <c r="K28" t="s">
        <v>370</v>
      </c>
      <c r="L28" s="62" t="s">
        <v>334</v>
      </c>
      <c r="M28" s="91"/>
    </row>
    <row r="29" spans="1:13">
      <c r="A29" s="53">
        <v>42608</v>
      </c>
      <c r="B29" t="s">
        <v>581</v>
      </c>
      <c r="C29" t="s">
        <v>17</v>
      </c>
      <c r="D29" t="s">
        <v>107</v>
      </c>
      <c r="E29" t="s">
        <v>108</v>
      </c>
      <c r="F29" t="s">
        <v>594</v>
      </c>
      <c r="G29">
        <v>11.68</v>
      </c>
      <c r="H29">
        <v>0</v>
      </c>
      <c r="I29">
        <v>0</v>
      </c>
      <c r="J29">
        <v>0</v>
      </c>
      <c r="K29" t="s">
        <v>370</v>
      </c>
      <c r="L29" s="64" t="s">
        <v>335</v>
      </c>
      <c r="M29" s="95">
        <f>SUM(M30:M45)</f>
        <v>705</v>
      </c>
    </row>
    <row r="30" spans="1:13">
      <c r="A30" s="53">
        <v>42577</v>
      </c>
      <c r="B30" t="s">
        <v>537</v>
      </c>
      <c r="C30" t="s">
        <v>17</v>
      </c>
      <c r="D30" t="s">
        <v>566</v>
      </c>
      <c r="E30" t="s">
        <v>640</v>
      </c>
      <c r="F30" t="s">
        <v>567</v>
      </c>
      <c r="G30">
        <v>550</v>
      </c>
      <c r="H30">
        <v>0</v>
      </c>
      <c r="I30">
        <v>0</v>
      </c>
      <c r="J30">
        <v>0</v>
      </c>
      <c r="K30" t="s">
        <v>370</v>
      </c>
      <c r="L30" s="65" t="s">
        <v>336</v>
      </c>
      <c r="M30" s="172"/>
    </row>
    <row r="31" spans="1:13">
      <c r="A31" s="53">
        <v>42564</v>
      </c>
      <c r="B31" t="s">
        <v>28</v>
      </c>
      <c r="C31" t="s">
        <v>17</v>
      </c>
      <c r="D31" t="s">
        <v>89</v>
      </c>
      <c r="E31" t="s">
        <v>90</v>
      </c>
      <c r="F31" t="s">
        <v>578</v>
      </c>
      <c r="G31">
        <v>3112.74</v>
      </c>
      <c r="H31">
        <v>0</v>
      </c>
      <c r="I31">
        <v>0</v>
      </c>
      <c r="J31">
        <v>0</v>
      </c>
      <c r="K31" t="s">
        <v>370</v>
      </c>
      <c r="L31" s="60" t="s">
        <v>337</v>
      </c>
      <c r="M31" s="90"/>
    </row>
    <row r="32" spans="1:13">
      <c r="A32" s="53">
        <v>42578</v>
      </c>
      <c r="B32" t="s">
        <v>28</v>
      </c>
      <c r="C32" t="s">
        <v>17</v>
      </c>
      <c r="D32" t="s">
        <v>89</v>
      </c>
      <c r="E32" t="s">
        <v>90</v>
      </c>
      <c r="F32" t="s">
        <v>579</v>
      </c>
      <c r="G32">
        <v>3097.25</v>
      </c>
      <c r="H32">
        <v>0</v>
      </c>
      <c r="I32">
        <v>0</v>
      </c>
      <c r="J32">
        <v>0</v>
      </c>
      <c r="K32" t="s">
        <v>370</v>
      </c>
      <c r="L32" s="60" t="s">
        <v>338</v>
      </c>
      <c r="M32" s="90"/>
    </row>
    <row r="33" spans="1:13">
      <c r="A33" s="53">
        <v>42592</v>
      </c>
      <c r="B33" t="s">
        <v>28</v>
      </c>
      <c r="C33" t="s">
        <v>17</v>
      </c>
      <c r="D33" t="s">
        <v>89</v>
      </c>
      <c r="E33" t="s">
        <v>90</v>
      </c>
      <c r="F33" t="s">
        <v>580</v>
      </c>
      <c r="G33">
        <v>3178.72</v>
      </c>
      <c r="H33">
        <v>0</v>
      </c>
      <c r="I33">
        <v>0</v>
      </c>
      <c r="J33">
        <v>0</v>
      </c>
      <c r="K33" t="s">
        <v>370</v>
      </c>
      <c r="L33" s="60" t="s">
        <v>339</v>
      </c>
      <c r="M33" s="90"/>
    </row>
    <row r="34" spans="1:13">
      <c r="A34" s="53">
        <v>42606</v>
      </c>
      <c r="B34" t="s">
        <v>28</v>
      </c>
      <c r="C34" t="s">
        <v>17</v>
      </c>
      <c r="D34" t="s">
        <v>89</v>
      </c>
      <c r="E34" t="s">
        <v>90</v>
      </c>
      <c r="F34" t="s">
        <v>589</v>
      </c>
      <c r="G34">
        <v>3184.85</v>
      </c>
      <c r="H34">
        <v>0</v>
      </c>
      <c r="I34">
        <v>0</v>
      </c>
      <c r="J34">
        <v>0</v>
      </c>
      <c r="K34" t="s">
        <v>370</v>
      </c>
      <c r="L34" s="60" t="s">
        <v>340</v>
      </c>
      <c r="M34" s="90"/>
    </row>
    <row r="35" spans="1:13">
      <c r="A35" s="53">
        <v>42621</v>
      </c>
      <c r="B35" t="s">
        <v>28</v>
      </c>
      <c r="C35" t="s">
        <v>17</v>
      </c>
      <c r="D35" t="s">
        <v>89</v>
      </c>
      <c r="E35" t="s">
        <v>90</v>
      </c>
      <c r="F35" t="s">
        <v>597</v>
      </c>
      <c r="G35">
        <v>3250.49</v>
      </c>
      <c r="H35">
        <v>0</v>
      </c>
      <c r="I35">
        <v>0</v>
      </c>
      <c r="J35">
        <v>0</v>
      </c>
      <c r="K35" t="s">
        <v>370</v>
      </c>
      <c r="L35" s="65" t="s">
        <v>341</v>
      </c>
      <c r="M35" s="172"/>
    </row>
    <row r="36" spans="1:13">
      <c r="A36" s="53">
        <v>42635</v>
      </c>
      <c r="B36" t="s">
        <v>28</v>
      </c>
      <c r="C36" t="s">
        <v>17</v>
      </c>
      <c r="D36" t="s">
        <v>89</v>
      </c>
      <c r="E36" t="s">
        <v>90</v>
      </c>
      <c r="F36" t="s">
        <v>604</v>
      </c>
      <c r="G36">
        <v>3298.17</v>
      </c>
      <c r="H36">
        <v>0</v>
      </c>
      <c r="I36">
        <v>0</v>
      </c>
      <c r="J36">
        <v>0</v>
      </c>
      <c r="K36" t="s">
        <v>370</v>
      </c>
      <c r="L36" s="60" t="s">
        <v>337</v>
      </c>
      <c r="M36" s="90">
        <f>SUM(G79:G82)</f>
        <v>350</v>
      </c>
    </row>
    <row r="37" spans="1:13">
      <c r="A37" s="53">
        <v>42582</v>
      </c>
      <c r="B37" t="s">
        <v>101</v>
      </c>
      <c r="C37" t="s">
        <v>17</v>
      </c>
      <c r="D37" t="s">
        <v>71</v>
      </c>
      <c r="E37" t="s">
        <v>71</v>
      </c>
      <c r="F37" t="s">
        <v>14</v>
      </c>
      <c r="G37">
        <v>0</v>
      </c>
      <c r="H37">
        <v>175.66</v>
      </c>
      <c r="I37">
        <v>0</v>
      </c>
      <c r="J37">
        <v>0</v>
      </c>
      <c r="K37" t="s">
        <v>370</v>
      </c>
      <c r="L37" s="60" t="s">
        <v>342</v>
      </c>
      <c r="M37" s="90">
        <f>SUM(G83+G84+G85+G86+G87)</f>
        <v>355</v>
      </c>
    </row>
    <row r="38" spans="1:13">
      <c r="A38" s="53">
        <v>42613</v>
      </c>
      <c r="B38" t="s">
        <v>101</v>
      </c>
      <c r="C38" t="s">
        <v>17</v>
      </c>
      <c r="D38" t="s">
        <v>71</v>
      </c>
      <c r="E38" t="s">
        <v>71</v>
      </c>
      <c r="F38" t="s">
        <v>14</v>
      </c>
      <c r="G38">
        <v>0</v>
      </c>
      <c r="H38">
        <v>162.87</v>
      </c>
      <c r="I38">
        <v>0</v>
      </c>
      <c r="J38">
        <v>0</v>
      </c>
      <c r="K38" t="s">
        <v>370</v>
      </c>
      <c r="L38" s="60" t="s">
        <v>343</v>
      </c>
      <c r="M38" s="90"/>
    </row>
    <row r="39" spans="1:13">
      <c r="A39" s="53">
        <v>42643</v>
      </c>
      <c r="B39" t="s">
        <v>101</v>
      </c>
      <c r="C39" t="s">
        <v>17</v>
      </c>
      <c r="D39" t="s">
        <v>71</v>
      </c>
      <c r="E39" t="s">
        <v>71</v>
      </c>
      <c r="F39" t="s">
        <v>14</v>
      </c>
      <c r="G39">
        <v>0</v>
      </c>
      <c r="H39">
        <v>153.35</v>
      </c>
      <c r="I39">
        <v>0</v>
      </c>
      <c r="J39">
        <v>0</v>
      </c>
      <c r="K39" t="s">
        <v>370</v>
      </c>
      <c r="L39" s="60" t="s">
        <v>344</v>
      </c>
      <c r="M39" s="90"/>
    </row>
    <row r="40" spans="1:13">
      <c r="A40" s="53">
        <v>42576</v>
      </c>
      <c r="B40" t="s">
        <v>536</v>
      </c>
      <c r="C40" t="s">
        <v>17</v>
      </c>
      <c r="D40" t="s">
        <v>564</v>
      </c>
      <c r="E40" t="s">
        <v>283</v>
      </c>
      <c r="F40" t="s">
        <v>565</v>
      </c>
      <c r="G40">
        <v>148.77000000000001</v>
      </c>
      <c r="H40">
        <v>0</v>
      </c>
      <c r="I40">
        <v>0</v>
      </c>
      <c r="J40">
        <v>0</v>
      </c>
      <c r="K40" t="s">
        <v>370</v>
      </c>
      <c r="L40" s="60" t="s">
        <v>345</v>
      </c>
      <c r="M40" s="90"/>
    </row>
    <row r="41" spans="1:13">
      <c r="A41" s="53">
        <v>42554</v>
      </c>
      <c r="B41" t="s">
        <v>45</v>
      </c>
      <c r="C41" t="s">
        <v>20</v>
      </c>
      <c r="D41" t="s">
        <v>96</v>
      </c>
      <c r="E41" t="s">
        <v>97</v>
      </c>
      <c r="F41" t="s">
        <v>557</v>
      </c>
      <c r="G41">
        <v>0</v>
      </c>
      <c r="H41">
        <v>0</v>
      </c>
      <c r="I41">
        <v>465.65</v>
      </c>
      <c r="J41">
        <v>0</v>
      </c>
      <c r="K41" t="s">
        <v>370</v>
      </c>
      <c r="L41" s="66" t="s">
        <v>346</v>
      </c>
      <c r="M41" s="96"/>
    </row>
    <row r="42" spans="1:13">
      <c r="A42" s="53">
        <v>42562</v>
      </c>
      <c r="B42" t="s">
        <v>21</v>
      </c>
      <c r="C42" t="s">
        <v>17</v>
      </c>
      <c r="D42" t="s">
        <v>22</v>
      </c>
      <c r="E42" t="s">
        <v>23</v>
      </c>
      <c r="F42" t="s">
        <v>14</v>
      </c>
      <c r="G42">
        <v>55.04</v>
      </c>
      <c r="H42">
        <v>0</v>
      </c>
      <c r="I42">
        <v>0</v>
      </c>
      <c r="J42">
        <v>0</v>
      </c>
      <c r="K42" t="s">
        <v>370</v>
      </c>
      <c r="L42" s="66" t="s">
        <v>347</v>
      </c>
      <c r="M42" s="96"/>
    </row>
    <row r="43" spans="1:13">
      <c r="A43" s="53">
        <v>42592</v>
      </c>
      <c r="B43" t="s">
        <v>21</v>
      </c>
      <c r="C43" t="s">
        <v>17</v>
      </c>
      <c r="D43" t="s">
        <v>22</v>
      </c>
      <c r="E43" t="s">
        <v>23</v>
      </c>
      <c r="F43" t="s">
        <v>14</v>
      </c>
      <c r="G43">
        <v>55.04</v>
      </c>
      <c r="H43">
        <v>0</v>
      </c>
      <c r="I43">
        <v>0</v>
      </c>
      <c r="J43">
        <v>0</v>
      </c>
      <c r="K43" t="s">
        <v>370</v>
      </c>
      <c r="L43" s="60" t="s">
        <v>348</v>
      </c>
      <c r="M43" s="90"/>
    </row>
    <row r="44" spans="1:13">
      <c r="A44" s="53">
        <v>42625</v>
      </c>
      <c r="B44" t="s">
        <v>21</v>
      </c>
      <c r="C44" t="s">
        <v>17</v>
      </c>
      <c r="D44" t="s">
        <v>22</v>
      </c>
      <c r="E44" t="s">
        <v>23</v>
      </c>
      <c r="F44" t="s">
        <v>14</v>
      </c>
      <c r="G44">
        <v>56.68</v>
      </c>
      <c r="H44">
        <v>0</v>
      </c>
      <c r="I44">
        <v>0</v>
      </c>
      <c r="J44">
        <v>0</v>
      </c>
      <c r="K44" t="s">
        <v>370</v>
      </c>
      <c r="L44" s="100" t="s">
        <v>349</v>
      </c>
      <c r="M44" s="173"/>
    </row>
    <row r="45" spans="1:13">
      <c r="A45" s="53">
        <v>42607</v>
      </c>
      <c r="B45" t="s">
        <v>585</v>
      </c>
      <c r="C45" t="s">
        <v>20</v>
      </c>
      <c r="D45" t="s">
        <v>353</v>
      </c>
      <c r="E45" t="s">
        <v>157</v>
      </c>
      <c r="F45" t="s">
        <v>588</v>
      </c>
      <c r="G45">
        <v>0</v>
      </c>
      <c r="H45">
        <v>0</v>
      </c>
      <c r="I45">
        <v>64.38</v>
      </c>
      <c r="J45">
        <v>0</v>
      </c>
      <c r="K45" t="s">
        <v>370</v>
      </c>
      <c r="L45" s="84" t="s">
        <v>349</v>
      </c>
      <c r="M45" s="91"/>
    </row>
    <row r="46" spans="1:13">
      <c r="A46" s="53">
        <v>42553</v>
      </c>
      <c r="B46" t="s">
        <v>11</v>
      </c>
      <c r="C46" t="s">
        <v>20</v>
      </c>
      <c r="D46" t="s">
        <v>12</v>
      </c>
      <c r="E46" t="s">
        <v>13</v>
      </c>
      <c r="F46" t="s">
        <v>14</v>
      </c>
      <c r="G46">
        <v>0</v>
      </c>
      <c r="H46">
        <v>0</v>
      </c>
      <c r="I46">
        <v>70</v>
      </c>
      <c r="J46">
        <v>0</v>
      </c>
      <c r="K46" t="s">
        <v>370</v>
      </c>
      <c r="L46" s="64" t="s">
        <v>350</v>
      </c>
      <c r="M46" s="95">
        <f>SUM(M47:M51)</f>
        <v>1279.7999999999997</v>
      </c>
    </row>
    <row r="47" spans="1:13">
      <c r="A47" s="53">
        <v>42557</v>
      </c>
      <c r="B47" t="s">
        <v>42</v>
      </c>
      <c r="C47" t="s">
        <v>20</v>
      </c>
      <c r="D47" t="s">
        <v>43</v>
      </c>
      <c r="E47" t="s">
        <v>13</v>
      </c>
      <c r="F47" t="s">
        <v>14</v>
      </c>
      <c r="G47">
        <v>0</v>
      </c>
      <c r="H47">
        <v>0</v>
      </c>
      <c r="I47">
        <v>36.14</v>
      </c>
      <c r="J47">
        <v>0</v>
      </c>
      <c r="K47" t="s">
        <v>370</v>
      </c>
      <c r="L47" s="60" t="s">
        <v>351</v>
      </c>
      <c r="M47" s="90">
        <f>SUM(G42:G44)</f>
        <v>166.76</v>
      </c>
    </row>
    <row r="48" spans="1:13">
      <c r="A48" s="53">
        <v>42577</v>
      </c>
      <c r="B48" t="s">
        <v>73</v>
      </c>
      <c r="C48" t="s">
        <v>20</v>
      </c>
      <c r="D48" t="s">
        <v>74</v>
      </c>
      <c r="E48" t="s">
        <v>13</v>
      </c>
      <c r="F48" t="s">
        <v>14</v>
      </c>
      <c r="G48">
        <v>0</v>
      </c>
      <c r="H48">
        <v>0</v>
      </c>
      <c r="I48">
        <v>70.13</v>
      </c>
      <c r="J48">
        <v>0</v>
      </c>
      <c r="K48" t="s">
        <v>370</v>
      </c>
      <c r="L48" s="60" t="s">
        <v>352</v>
      </c>
      <c r="M48" s="90"/>
    </row>
    <row r="49" spans="1:13">
      <c r="A49" s="53">
        <v>42577</v>
      </c>
      <c r="B49" t="s">
        <v>73</v>
      </c>
      <c r="C49" t="s">
        <v>20</v>
      </c>
      <c r="D49" t="s">
        <v>74</v>
      </c>
      <c r="E49" t="s">
        <v>13</v>
      </c>
      <c r="F49" t="s">
        <v>14</v>
      </c>
      <c r="G49">
        <v>0</v>
      </c>
      <c r="H49">
        <v>0</v>
      </c>
      <c r="I49">
        <v>60.48</v>
      </c>
      <c r="J49">
        <v>0</v>
      </c>
      <c r="K49" t="s">
        <v>370</v>
      </c>
      <c r="L49" s="60" t="s">
        <v>353</v>
      </c>
      <c r="M49" s="90">
        <f>SUM(I45)</f>
        <v>64.38</v>
      </c>
    </row>
    <row r="50" spans="1:13">
      <c r="A50" s="53">
        <v>42577</v>
      </c>
      <c r="B50" t="s">
        <v>72</v>
      </c>
      <c r="C50" t="s">
        <v>20</v>
      </c>
      <c r="D50" t="s">
        <v>74</v>
      </c>
      <c r="E50" t="s">
        <v>13</v>
      </c>
      <c r="F50" t="s">
        <v>14</v>
      </c>
      <c r="G50">
        <v>0</v>
      </c>
      <c r="H50">
        <v>0</v>
      </c>
      <c r="I50">
        <v>107.8</v>
      </c>
      <c r="J50">
        <v>0</v>
      </c>
      <c r="K50" t="s">
        <v>370</v>
      </c>
      <c r="L50" s="60" t="s">
        <v>354</v>
      </c>
      <c r="M50" s="90">
        <f>SUM(I46:I60)</f>
        <v>1048.6599999999999</v>
      </c>
    </row>
    <row r="51" spans="1:13">
      <c r="A51" s="53">
        <v>42584</v>
      </c>
      <c r="B51" t="s">
        <v>11</v>
      </c>
      <c r="C51" t="s">
        <v>20</v>
      </c>
      <c r="D51" t="s">
        <v>12</v>
      </c>
      <c r="E51" t="s">
        <v>13</v>
      </c>
      <c r="F51" t="s">
        <v>14</v>
      </c>
      <c r="G51">
        <v>0</v>
      </c>
      <c r="H51">
        <v>0</v>
      </c>
      <c r="I51">
        <v>70</v>
      </c>
      <c r="J51">
        <v>0</v>
      </c>
      <c r="K51" t="s">
        <v>370</v>
      </c>
      <c r="L51" s="62" t="s">
        <v>355</v>
      </c>
      <c r="M51" s="91"/>
    </row>
    <row r="52" spans="1:13">
      <c r="A52" s="53">
        <v>42588</v>
      </c>
      <c r="B52" t="s">
        <v>42</v>
      </c>
      <c r="C52" t="s">
        <v>20</v>
      </c>
      <c r="D52" t="s">
        <v>43</v>
      </c>
      <c r="E52" t="s">
        <v>13</v>
      </c>
      <c r="F52" t="s">
        <v>14</v>
      </c>
      <c r="G52">
        <v>0</v>
      </c>
      <c r="H52">
        <v>0</v>
      </c>
      <c r="I52">
        <v>36.54</v>
      </c>
      <c r="J52">
        <v>0</v>
      </c>
      <c r="K52" t="s">
        <v>370</v>
      </c>
      <c r="L52" s="69" t="s">
        <v>356</v>
      </c>
      <c r="M52" s="174">
        <f>SUM(G31+G32+G33+G34+G35+G36)</f>
        <v>19122.22</v>
      </c>
    </row>
    <row r="53" spans="1:13">
      <c r="A53" s="53">
        <v>42607</v>
      </c>
      <c r="B53" t="s">
        <v>72</v>
      </c>
      <c r="C53" t="s">
        <v>20</v>
      </c>
      <c r="D53" t="s">
        <v>74</v>
      </c>
      <c r="E53" t="s">
        <v>13</v>
      </c>
      <c r="F53" t="s">
        <v>14</v>
      </c>
      <c r="G53">
        <v>0</v>
      </c>
      <c r="H53">
        <v>0</v>
      </c>
      <c r="I53">
        <v>118.35</v>
      </c>
      <c r="J53">
        <v>0</v>
      </c>
      <c r="K53" t="s">
        <v>370</v>
      </c>
      <c r="L53" s="69" t="s">
        <v>277</v>
      </c>
      <c r="M53" s="86"/>
    </row>
    <row r="54" spans="1:13">
      <c r="A54" s="53">
        <v>42608</v>
      </c>
      <c r="B54" t="s">
        <v>73</v>
      </c>
      <c r="C54" t="s">
        <v>20</v>
      </c>
      <c r="D54" t="s">
        <v>74</v>
      </c>
      <c r="E54" t="s">
        <v>13</v>
      </c>
      <c r="F54" t="s">
        <v>14</v>
      </c>
      <c r="G54">
        <v>0</v>
      </c>
      <c r="H54">
        <v>0</v>
      </c>
      <c r="I54">
        <v>70.13</v>
      </c>
      <c r="J54">
        <v>0</v>
      </c>
      <c r="K54" t="s">
        <v>370</v>
      </c>
      <c r="L54" s="70" t="s">
        <v>357</v>
      </c>
      <c r="M54" s="95"/>
    </row>
    <row r="55" spans="1:13">
      <c r="A55" s="53">
        <v>42608</v>
      </c>
      <c r="B55" t="s">
        <v>73</v>
      </c>
      <c r="C55" t="s">
        <v>20</v>
      </c>
      <c r="D55" t="s">
        <v>74</v>
      </c>
      <c r="E55" t="s">
        <v>13</v>
      </c>
      <c r="F55" t="s">
        <v>14</v>
      </c>
      <c r="G55">
        <v>0</v>
      </c>
      <c r="H55">
        <v>0</v>
      </c>
      <c r="I55">
        <v>60.55</v>
      </c>
      <c r="J55">
        <v>0</v>
      </c>
      <c r="K55" t="s">
        <v>370</v>
      </c>
      <c r="L55" s="66" t="s">
        <v>358</v>
      </c>
      <c r="M55" s="96"/>
    </row>
    <row r="56" spans="1:13">
      <c r="A56" s="53">
        <v>42615</v>
      </c>
      <c r="B56" t="s">
        <v>11</v>
      </c>
      <c r="C56" t="s">
        <v>20</v>
      </c>
      <c r="D56" t="s">
        <v>12</v>
      </c>
      <c r="E56" t="s">
        <v>13</v>
      </c>
      <c r="F56" t="s">
        <v>14</v>
      </c>
      <c r="G56">
        <v>0</v>
      </c>
      <c r="H56">
        <v>0</v>
      </c>
      <c r="I56">
        <v>70</v>
      </c>
      <c r="J56">
        <v>0</v>
      </c>
      <c r="K56" t="s">
        <v>370</v>
      </c>
      <c r="L56" s="60" t="s">
        <v>359</v>
      </c>
      <c r="M56" s="90"/>
    </row>
    <row r="57" spans="1:13">
      <c r="A57" s="53">
        <v>42619</v>
      </c>
      <c r="B57" t="s">
        <v>42</v>
      </c>
      <c r="C57" t="s">
        <v>20</v>
      </c>
      <c r="D57" t="s">
        <v>43</v>
      </c>
      <c r="E57" t="s">
        <v>13</v>
      </c>
      <c r="F57" t="s">
        <v>14</v>
      </c>
      <c r="G57">
        <v>0</v>
      </c>
      <c r="H57">
        <v>0</v>
      </c>
      <c r="I57">
        <v>35.799999999999997</v>
      </c>
      <c r="J57">
        <v>0</v>
      </c>
      <c r="K57" t="s">
        <v>370</v>
      </c>
      <c r="L57" s="60" t="s">
        <v>360</v>
      </c>
      <c r="M57" s="90"/>
    </row>
    <row r="58" spans="1:13">
      <c r="A58" s="53">
        <v>42639</v>
      </c>
      <c r="B58" t="s">
        <v>73</v>
      </c>
      <c r="C58" t="s">
        <v>20</v>
      </c>
      <c r="D58" t="s">
        <v>74</v>
      </c>
      <c r="E58" t="s">
        <v>13</v>
      </c>
      <c r="F58" t="s">
        <v>14</v>
      </c>
      <c r="G58">
        <v>0</v>
      </c>
      <c r="H58">
        <v>0</v>
      </c>
      <c r="I58">
        <v>70.13</v>
      </c>
      <c r="J58">
        <v>0</v>
      </c>
      <c r="K58" t="s">
        <v>370</v>
      </c>
      <c r="L58" s="62" t="s">
        <v>340</v>
      </c>
      <c r="M58" s="91"/>
    </row>
    <row r="59" spans="1:13">
      <c r="A59" s="53">
        <v>42639</v>
      </c>
      <c r="B59" t="s">
        <v>73</v>
      </c>
      <c r="C59" t="s">
        <v>20</v>
      </c>
      <c r="D59" t="s">
        <v>74</v>
      </c>
      <c r="E59" t="s">
        <v>13</v>
      </c>
      <c r="F59" t="s">
        <v>14</v>
      </c>
      <c r="G59">
        <v>0</v>
      </c>
      <c r="H59">
        <v>0</v>
      </c>
      <c r="I59">
        <v>60.55</v>
      </c>
      <c r="J59">
        <v>0</v>
      </c>
      <c r="K59" t="s">
        <v>370</v>
      </c>
      <c r="L59" s="68" t="s">
        <v>279</v>
      </c>
      <c r="M59" s="86"/>
    </row>
    <row r="60" spans="1:13">
      <c r="A60" s="53">
        <v>42640</v>
      </c>
      <c r="B60" t="s">
        <v>72</v>
      </c>
      <c r="C60" t="s">
        <v>20</v>
      </c>
      <c r="D60" t="s">
        <v>74</v>
      </c>
      <c r="E60" t="s">
        <v>13</v>
      </c>
      <c r="F60" t="s">
        <v>14</v>
      </c>
      <c r="G60">
        <v>0</v>
      </c>
      <c r="H60">
        <v>0</v>
      </c>
      <c r="I60">
        <v>112.06</v>
      </c>
      <c r="J60">
        <v>0</v>
      </c>
      <c r="K60" t="s">
        <v>370</v>
      </c>
      <c r="L60" s="69" t="s">
        <v>368</v>
      </c>
      <c r="M60" s="86">
        <f>SUM(G30)</f>
        <v>550</v>
      </c>
    </row>
    <row r="61" spans="1:13">
      <c r="A61" s="53">
        <v>42555</v>
      </c>
      <c r="B61" t="s">
        <v>496</v>
      </c>
      <c r="C61" t="s">
        <v>17</v>
      </c>
      <c r="D61" t="s">
        <v>221</v>
      </c>
      <c r="E61" t="s">
        <v>575</v>
      </c>
      <c r="F61" t="s">
        <v>543</v>
      </c>
      <c r="G61">
        <v>112.5</v>
      </c>
      <c r="H61">
        <v>0</v>
      </c>
      <c r="I61">
        <v>0</v>
      </c>
      <c r="J61">
        <v>0</v>
      </c>
      <c r="K61" t="s">
        <v>370</v>
      </c>
      <c r="L61" s="69" t="s">
        <v>369</v>
      </c>
      <c r="M61" s="86">
        <f>SUM(G78)</f>
        <v>250</v>
      </c>
    </row>
    <row r="62" spans="1:13">
      <c r="A62" s="53">
        <v>42565</v>
      </c>
      <c r="B62" t="s">
        <v>527</v>
      </c>
      <c r="C62" t="s">
        <v>17</v>
      </c>
      <c r="D62" t="s">
        <v>221</v>
      </c>
      <c r="E62" t="s">
        <v>575</v>
      </c>
      <c r="F62" t="s">
        <v>544</v>
      </c>
      <c r="G62">
        <v>75</v>
      </c>
      <c r="H62">
        <v>0</v>
      </c>
      <c r="I62">
        <v>0</v>
      </c>
      <c r="J62">
        <v>0</v>
      </c>
      <c r="K62" t="s">
        <v>370</v>
      </c>
      <c r="L62" s="69" t="s">
        <v>60</v>
      </c>
      <c r="M62" s="86"/>
    </row>
    <row r="63" spans="1:13">
      <c r="A63" s="53">
        <v>42565</v>
      </c>
      <c r="B63" t="s">
        <v>528</v>
      </c>
      <c r="C63" t="s">
        <v>17</v>
      </c>
      <c r="D63" t="s">
        <v>221</v>
      </c>
      <c r="E63" t="s">
        <v>575</v>
      </c>
      <c r="F63" t="s">
        <v>545</v>
      </c>
      <c r="G63">
        <v>162.5</v>
      </c>
      <c r="H63">
        <v>0</v>
      </c>
      <c r="I63">
        <v>0</v>
      </c>
      <c r="J63">
        <v>0</v>
      </c>
      <c r="K63" t="s">
        <v>370</v>
      </c>
      <c r="L63" s="63" t="s">
        <v>282</v>
      </c>
      <c r="M63" s="95">
        <f>SUM(M64)</f>
        <v>1361</v>
      </c>
    </row>
    <row r="64" spans="1:13">
      <c r="A64" s="53">
        <v>42566</v>
      </c>
      <c r="B64" t="s">
        <v>530</v>
      </c>
      <c r="C64" t="s">
        <v>17</v>
      </c>
      <c r="D64" t="s">
        <v>260</v>
      </c>
      <c r="E64" t="s">
        <v>575</v>
      </c>
      <c r="F64" t="s">
        <v>547</v>
      </c>
      <c r="G64">
        <v>845</v>
      </c>
      <c r="H64">
        <v>0</v>
      </c>
      <c r="I64">
        <v>0</v>
      </c>
      <c r="J64">
        <v>0</v>
      </c>
      <c r="K64" t="s">
        <v>370</v>
      </c>
      <c r="L64" s="71" t="s">
        <v>62</v>
      </c>
      <c r="M64" s="91">
        <f>SUM(G73:G77)</f>
        <v>1361</v>
      </c>
    </row>
    <row r="65" spans="1:16">
      <c r="A65" s="53">
        <v>42599</v>
      </c>
      <c r="B65" t="s">
        <v>561</v>
      </c>
      <c r="C65" t="s">
        <v>17</v>
      </c>
      <c r="D65" t="s">
        <v>571</v>
      </c>
      <c r="E65" t="s">
        <v>575</v>
      </c>
      <c r="F65" t="s">
        <v>572</v>
      </c>
      <c r="G65">
        <v>585</v>
      </c>
      <c r="H65">
        <v>0</v>
      </c>
      <c r="I65">
        <v>0</v>
      </c>
      <c r="J65">
        <v>0</v>
      </c>
      <c r="K65" t="s">
        <v>370</v>
      </c>
      <c r="L65" s="72" t="s">
        <v>361</v>
      </c>
      <c r="M65" s="86">
        <f>SUM(G40)</f>
        <v>148.77000000000001</v>
      </c>
    </row>
    <row r="66" spans="1:16">
      <c r="A66" s="53">
        <v>42601</v>
      </c>
      <c r="B66" t="s">
        <v>562</v>
      </c>
      <c r="C66" t="s">
        <v>17</v>
      </c>
      <c r="D66" t="s">
        <v>221</v>
      </c>
      <c r="E66" t="s">
        <v>575</v>
      </c>
      <c r="F66" t="s">
        <v>593</v>
      </c>
      <c r="G66">
        <v>437.5</v>
      </c>
      <c r="H66">
        <v>0</v>
      </c>
      <c r="I66">
        <v>0</v>
      </c>
      <c r="J66">
        <v>0</v>
      </c>
      <c r="K66" t="s">
        <v>370</v>
      </c>
      <c r="L66" s="73" t="s">
        <v>97</v>
      </c>
      <c r="M66" s="95">
        <f>SUM(M67:M69)</f>
        <v>465.65</v>
      </c>
    </row>
    <row r="67" spans="1:16">
      <c r="A67" s="53">
        <v>42601</v>
      </c>
      <c r="B67" t="s">
        <v>209</v>
      </c>
      <c r="C67" t="s">
        <v>17</v>
      </c>
      <c r="D67" t="s">
        <v>221</v>
      </c>
      <c r="E67" t="s">
        <v>575</v>
      </c>
      <c r="F67" t="s">
        <v>593</v>
      </c>
      <c r="G67">
        <v>1</v>
      </c>
      <c r="H67">
        <v>0</v>
      </c>
      <c r="I67">
        <v>0</v>
      </c>
      <c r="J67">
        <v>0</v>
      </c>
      <c r="K67" t="s">
        <v>370</v>
      </c>
      <c r="L67" s="74" t="s">
        <v>362</v>
      </c>
      <c r="M67" s="90"/>
    </row>
    <row r="68" spans="1:16">
      <c r="A68" s="53">
        <v>42608</v>
      </c>
      <c r="B68" t="s">
        <v>582</v>
      </c>
      <c r="C68" t="s">
        <v>17</v>
      </c>
      <c r="D68" t="s">
        <v>233</v>
      </c>
      <c r="E68" t="s">
        <v>575</v>
      </c>
      <c r="F68" t="s">
        <v>586</v>
      </c>
      <c r="G68">
        <v>62.5</v>
      </c>
      <c r="H68">
        <v>0</v>
      </c>
      <c r="I68">
        <v>0</v>
      </c>
      <c r="J68">
        <v>0</v>
      </c>
      <c r="K68" t="s">
        <v>370</v>
      </c>
      <c r="L68" s="74" t="s">
        <v>363</v>
      </c>
      <c r="M68" s="90">
        <f>SUM(I41)</f>
        <v>465.65</v>
      </c>
    </row>
    <row r="69" spans="1:16">
      <c r="A69" s="53">
        <v>42608</v>
      </c>
      <c r="B69" t="s">
        <v>583</v>
      </c>
      <c r="C69" t="s">
        <v>17</v>
      </c>
      <c r="D69" t="s">
        <v>233</v>
      </c>
      <c r="E69" t="s">
        <v>575</v>
      </c>
      <c r="F69" t="s">
        <v>587</v>
      </c>
      <c r="G69">
        <v>350</v>
      </c>
      <c r="H69">
        <v>0</v>
      </c>
      <c r="I69">
        <v>0</v>
      </c>
      <c r="J69">
        <v>0</v>
      </c>
      <c r="K69" t="s">
        <v>370</v>
      </c>
      <c r="L69" s="75" t="s">
        <v>364</v>
      </c>
      <c r="M69" s="91"/>
    </row>
    <row r="70" spans="1:16">
      <c r="A70" s="53">
        <v>42559</v>
      </c>
      <c r="B70" t="s">
        <v>102</v>
      </c>
      <c r="C70" t="s">
        <v>17</v>
      </c>
      <c r="D70" t="s">
        <v>505</v>
      </c>
      <c r="E70" t="s">
        <v>103</v>
      </c>
      <c r="F70" t="s">
        <v>14</v>
      </c>
      <c r="G70">
        <v>0</v>
      </c>
      <c r="H70">
        <v>4983.96</v>
      </c>
      <c r="I70">
        <v>0</v>
      </c>
      <c r="J70">
        <v>0</v>
      </c>
      <c r="K70" t="s">
        <v>370</v>
      </c>
      <c r="L70" s="69" t="s">
        <v>285</v>
      </c>
      <c r="M70" s="86"/>
    </row>
    <row r="71" spans="1:16">
      <c r="A71" s="53">
        <v>42605</v>
      </c>
      <c r="B71" t="s">
        <v>102</v>
      </c>
      <c r="C71" t="s">
        <v>17</v>
      </c>
      <c r="D71" t="s">
        <v>563</v>
      </c>
      <c r="E71" t="s">
        <v>103</v>
      </c>
      <c r="F71" t="s">
        <v>14</v>
      </c>
      <c r="G71">
        <v>0</v>
      </c>
      <c r="H71">
        <v>5435.31</v>
      </c>
      <c r="I71">
        <v>0</v>
      </c>
      <c r="J71">
        <v>0</v>
      </c>
      <c r="K71" t="s">
        <v>370</v>
      </c>
      <c r="L71" s="69" t="s">
        <v>576</v>
      </c>
      <c r="M71" s="86">
        <f>SUM(G61:G69)</f>
        <v>2631</v>
      </c>
    </row>
    <row r="72" spans="1:16">
      <c r="A72" s="53">
        <v>42625</v>
      </c>
      <c r="B72" t="s">
        <v>102</v>
      </c>
      <c r="C72" t="s">
        <v>17</v>
      </c>
      <c r="D72" t="s">
        <v>590</v>
      </c>
      <c r="E72" t="s">
        <v>103</v>
      </c>
      <c r="F72" t="s">
        <v>14</v>
      </c>
      <c r="G72">
        <v>0</v>
      </c>
      <c r="H72">
        <v>5568.12</v>
      </c>
      <c r="I72">
        <v>0</v>
      </c>
      <c r="J72">
        <v>0</v>
      </c>
      <c r="K72" t="s">
        <v>370</v>
      </c>
      <c r="L72" s="80" t="s">
        <v>515</v>
      </c>
      <c r="M72" s="82">
        <f>SUM(M2+M3+M9+M29+M46+M52+M59+M61+M63+M65+M66+M71)</f>
        <v>54434.520000000004</v>
      </c>
      <c r="O72" s="168"/>
      <c r="P72" s="169"/>
    </row>
    <row r="73" spans="1:16">
      <c r="A73" s="53">
        <v>42569</v>
      </c>
      <c r="B73" t="s">
        <v>531</v>
      </c>
      <c r="C73" t="s">
        <v>17</v>
      </c>
      <c r="D73" t="s">
        <v>62</v>
      </c>
      <c r="E73" t="s">
        <v>63</v>
      </c>
      <c r="F73" t="s">
        <v>548</v>
      </c>
      <c r="G73">
        <v>500</v>
      </c>
      <c r="H73">
        <v>0</v>
      </c>
      <c r="I73">
        <v>0</v>
      </c>
      <c r="J73">
        <v>0</v>
      </c>
      <c r="K73" t="s">
        <v>370</v>
      </c>
    </row>
    <row r="74" spans="1:16">
      <c r="A74" s="53">
        <v>42573</v>
      </c>
      <c r="B74" t="s">
        <v>534</v>
      </c>
      <c r="C74" t="s">
        <v>17</v>
      </c>
      <c r="D74" t="s">
        <v>62</v>
      </c>
      <c r="E74" t="s">
        <v>63</v>
      </c>
      <c r="F74" t="s">
        <v>551</v>
      </c>
      <c r="G74">
        <v>360</v>
      </c>
      <c r="H74">
        <v>0</v>
      </c>
      <c r="I74">
        <v>0</v>
      </c>
      <c r="J74">
        <v>0</v>
      </c>
      <c r="K74" t="s">
        <v>370</v>
      </c>
      <c r="L74" t="s">
        <v>605</v>
      </c>
    </row>
    <row r="75" spans="1:16">
      <c r="A75" s="53">
        <v>42573</v>
      </c>
      <c r="B75" t="s">
        <v>535</v>
      </c>
      <c r="C75" t="s">
        <v>17</v>
      </c>
      <c r="D75" t="s">
        <v>62</v>
      </c>
      <c r="E75" t="s">
        <v>63</v>
      </c>
      <c r="F75" t="s">
        <v>552</v>
      </c>
      <c r="G75">
        <v>360</v>
      </c>
      <c r="H75">
        <v>0</v>
      </c>
      <c r="I75">
        <v>0</v>
      </c>
      <c r="J75">
        <v>0</v>
      </c>
      <c r="K75" t="s">
        <v>370</v>
      </c>
    </row>
    <row r="76" spans="1:16">
      <c r="A76" s="53">
        <v>42593</v>
      </c>
      <c r="B76" t="s">
        <v>560</v>
      </c>
      <c r="C76" t="s">
        <v>17</v>
      </c>
      <c r="D76" t="s">
        <v>62</v>
      </c>
      <c r="E76" t="s">
        <v>63</v>
      </c>
      <c r="F76" t="s">
        <v>573</v>
      </c>
      <c r="G76">
        <v>140</v>
      </c>
      <c r="H76">
        <v>0</v>
      </c>
      <c r="I76">
        <v>0</v>
      </c>
      <c r="J76">
        <v>0</v>
      </c>
      <c r="K76" t="s">
        <v>370</v>
      </c>
    </row>
    <row r="77" spans="1:16">
      <c r="A77" s="53">
        <v>42593</v>
      </c>
      <c r="B77" t="s">
        <v>209</v>
      </c>
      <c r="C77" t="s">
        <v>17</v>
      </c>
      <c r="D77" t="s">
        <v>62</v>
      </c>
      <c r="E77" t="s">
        <v>63</v>
      </c>
      <c r="F77" t="s">
        <v>573</v>
      </c>
      <c r="G77">
        <v>1</v>
      </c>
      <c r="H77">
        <v>0</v>
      </c>
      <c r="I77">
        <v>0</v>
      </c>
      <c r="J77">
        <v>0</v>
      </c>
      <c r="K77" t="s">
        <v>370</v>
      </c>
    </row>
    <row r="78" spans="1:16">
      <c r="A78" s="53">
        <v>42586</v>
      </c>
      <c r="B78" t="s">
        <v>538</v>
      </c>
      <c r="C78" t="s">
        <v>17</v>
      </c>
      <c r="D78" t="s">
        <v>553</v>
      </c>
      <c r="E78" t="s">
        <v>137</v>
      </c>
      <c r="F78" t="s">
        <v>554</v>
      </c>
      <c r="G78">
        <v>250</v>
      </c>
      <c r="H78">
        <v>0</v>
      </c>
      <c r="I78">
        <v>0</v>
      </c>
      <c r="J78">
        <v>0</v>
      </c>
      <c r="K78" t="s">
        <v>370</v>
      </c>
    </row>
    <row r="79" spans="1:16">
      <c r="A79" s="53">
        <v>42564</v>
      </c>
      <c r="B79" t="s">
        <v>28</v>
      </c>
      <c r="C79" t="s">
        <v>17</v>
      </c>
      <c r="D79" t="s">
        <v>522</v>
      </c>
      <c r="E79" t="s">
        <v>523</v>
      </c>
      <c r="F79" t="s">
        <v>578</v>
      </c>
      <c r="G79">
        <v>100</v>
      </c>
      <c r="H79">
        <v>0</v>
      </c>
      <c r="I79">
        <v>0</v>
      </c>
      <c r="J79">
        <v>0</v>
      </c>
      <c r="K79" t="s">
        <v>370</v>
      </c>
    </row>
    <row r="80" spans="1:16">
      <c r="A80" s="53">
        <v>42564</v>
      </c>
      <c r="B80" t="s">
        <v>28</v>
      </c>
      <c r="C80" t="s">
        <v>17</v>
      </c>
      <c r="D80" t="s">
        <v>524</v>
      </c>
      <c r="E80" t="s">
        <v>523</v>
      </c>
      <c r="F80" t="s">
        <v>578</v>
      </c>
      <c r="G80">
        <v>60</v>
      </c>
      <c r="H80">
        <v>0</v>
      </c>
      <c r="I80">
        <v>0</v>
      </c>
      <c r="J80">
        <v>0</v>
      </c>
      <c r="K80" t="s">
        <v>370</v>
      </c>
    </row>
    <row r="81" spans="1:12">
      <c r="A81" s="53">
        <v>42578</v>
      </c>
      <c r="B81" t="s">
        <v>28</v>
      </c>
      <c r="C81" t="s">
        <v>17</v>
      </c>
      <c r="D81" t="s">
        <v>522</v>
      </c>
      <c r="E81" t="s">
        <v>523</v>
      </c>
      <c r="F81" t="s">
        <v>579</v>
      </c>
      <c r="G81">
        <v>90</v>
      </c>
      <c r="H81">
        <v>0</v>
      </c>
      <c r="I81">
        <v>0</v>
      </c>
      <c r="J81">
        <v>0</v>
      </c>
      <c r="K81" t="s">
        <v>370</v>
      </c>
    </row>
    <row r="82" spans="1:12">
      <c r="A82" s="53">
        <v>42578</v>
      </c>
      <c r="B82" t="s">
        <v>28</v>
      </c>
      <c r="C82" t="s">
        <v>17</v>
      </c>
      <c r="D82" t="s">
        <v>524</v>
      </c>
      <c r="E82" t="s">
        <v>523</v>
      </c>
      <c r="F82" t="s">
        <v>579</v>
      </c>
      <c r="G82">
        <v>100</v>
      </c>
      <c r="H82">
        <v>0</v>
      </c>
      <c r="I82">
        <v>0</v>
      </c>
      <c r="J82">
        <v>0</v>
      </c>
      <c r="K82" t="s">
        <v>370</v>
      </c>
    </row>
    <row r="83" spans="1:12">
      <c r="A83" s="53">
        <v>42564</v>
      </c>
      <c r="B83" t="s">
        <v>28</v>
      </c>
      <c r="C83" t="s">
        <v>17</v>
      </c>
      <c r="D83" t="s">
        <v>577</v>
      </c>
      <c r="E83" t="s">
        <v>526</v>
      </c>
      <c r="F83" t="s">
        <v>578</v>
      </c>
      <c r="G83">
        <v>60</v>
      </c>
      <c r="H83">
        <v>0</v>
      </c>
      <c r="I83">
        <v>0</v>
      </c>
      <c r="J83">
        <v>0</v>
      </c>
      <c r="K83" t="s">
        <v>370</v>
      </c>
    </row>
    <row r="84" spans="1:12">
      <c r="A84" s="53">
        <v>42564</v>
      </c>
      <c r="B84" t="s">
        <v>28</v>
      </c>
      <c r="C84" t="s">
        <v>17</v>
      </c>
      <c r="D84" t="s">
        <v>525</v>
      </c>
      <c r="E84" t="s">
        <v>526</v>
      </c>
      <c r="F84" t="s">
        <v>578</v>
      </c>
      <c r="G84">
        <v>60</v>
      </c>
      <c r="H84">
        <v>0</v>
      </c>
      <c r="I84">
        <v>0</v>
      </c>
      <c r="J84">
        <v>0</v>
      </c>
      <c r="K84" t="s">
        <v>370</v>
      </c>
    </row>
    <row r="85" spans="1:12">
      <c r="A85" s="53">
        <v>42578</v>
      </c>
      <c r="B85" t="s">
        <v>28</v>
      </c>
      <c r="C85" t="s">
        <v>17</v>
      </c>
      <c r="D85" t="s">
        <v>577</v>
      </c>
      <c r="E85" t="s">
        <v>526</v>
      </c>
      <c r="F85" t="s">
        <v>579</v>
      </c>
      <c r="G85">
        <v>100</v>
      </c>
      <c r="H85">
        <v>0</v>
      </c>
      <c r="I85">
        <v>0</v>
      </c>
      <c r="J85">
        <v>0</v>
      </c>
      <c r="K85" t="s">
        <v>370</v>
      </c>
    </row>
    <row r="86" spans="1:12">
      <c r="A86" s="53">
        <v>42578</v>
      </c>
      <c r="B86" t="s">
        <v>28</v>
      </c>
      <c r="C86" t="s">
        <v>17</v>
      </c>
      <c r="D86" t="s">
        <v>525</v>
      </c>
      <c r="E86" t="s">
        <v>526</v>
      </c>
      <c r="F86" t="s">
        <v>579</v>
      </c>
      <c r="G86">
        <v>90</v>
      </c>
      <c r="H86">
        <v>0</v>
      </c>
      <c r="I86">
        <v>0</v>
      </c>
      <c r="J86">
        <v>0</v>
      </c>
      <c r="K86" t="s">
        <v>370</v>
      </c>
    </row>
    <row r="87" spans="1:12">
      <c r="A87" s="53">
        <v>42566</v>
      </c>
      <c r="B87" t="s">
        <v>529</v>
      </c>
      <c r="C87" t="s">
        <v>17</v>
      </c>
      <c r="D87" t="s">
        <v>487</v>
      </c>
      <c r="E87" t="s">
        <v>181</v>
      </c>
      <c r="F87" t="s">
        <v>546</v>
      </c>
      <c r="G87">
        <v>45</v>
      </c>
      <c r="H87">
        <v>0</v>
      </c>
      <c r="I87">
        <v>0</v>
      </c>
      <c r="J87">
        <v>0</v>
      </c>
      <c r="K87" t="s">
        <v>370</v>
      </c>
    </row>
    <row r="88" spans="1:12">
      <c r="F88" s="79" t="s">
        <v>515</v>
      </c>
      <c r="G88" s="79">
        <f>SUM(G1:G87)</f>
        <v>36697.86</v>
      </c>
      <c r="H88" s="79">
        <f>SUM(H1:H87)</f>
        <v>16479.27</v>
      </c>
      <c r="I88" s="79">
        <f>SUM(I1:I87)</f>
        <v>1807.3899999999996</v>
      </c>
      <c r="J88" s="79">
        <f>SUM(J1:J87)</f>
        <v>0</v>
      </c>
      <c r="K88" s="79"/>
      <c r="L88" s="79">
        <f>SUM(G88:J88)</f>
        <v>54984.520000000004</v>
      </c>
    </row>
    <row r="94" spans="1:12">
      <c r="A94" s="53">
        <v>42564</v>
      </c>
      <c r="B94" t="s">
        <v>498</v>
      </c>
      <c r="C94" t="s">
        <v>17</v>
      </c>
      <c r="D94" t="s">
        <v>18</v>
      </c>
      <c r="E94" t="s">
        <v>19</v>
      </c>
      <c r="F94" t="s">
        <v>14</v>
      </c>
      <c r="G94">
        <v>902.3</v>
      </c>
      <c r="H94">
        <v>0</v>
      </c>
      <c r="I94">
        <v>0</v>
      </c>
      <c r="J94">
        <v>902.3</v>
      </c>
    </row>
    <row r="95" spans="1:12">
      <c r="A95" s="53">
        <v>42590</v>
      </c>
      <c r="B95" t="s">
        <v>542</v>
      </c>
      <c r="C95" t="s">
        <v>17</v>
      </c>
      <c r="D95" t="s">
        <v>18</v>
      </c>
      <c r="E95" t="s">
        <v>19</v>
      </c>
      <c r="F95" t="s">
        <v>14</v>
      </c>
      <c r="G95">
        <v>344.95</v>
      </c>
      <c r="H95">
        <v>0</v>
      </c>
      <c r="I95">
        <v>0</v>
      </c>
      <c r="J95">
        <v>344.95</v>
      </c>
    </row>
    <row r="96" spans="1:12">
      <c r="A96" s="53">
        <v>42622</v>
      </c>
      <c r="B96" t="s">
        <v>584</v>
      </c>
      <c r="C96" t="s">
        <v>17</v>
      </c>
      <c r="D96" t="s">
        <v>18</v>
      </c>
      <c r="E96" t="s">
        <v>19</v>
      </c>
      <c r="F96" t="s">
        <v>14</v>
      </c>
      <c r="G96">
        <v>419.21</v>
      </c>
      <c r="H96">
        <v>0</v>
      </c>
      <c r="I96">
        <v>0</v>
      </c>
      <c r="J96">
        <v>419.21</v>
      </c>
    </row>
    <row r="97" spans="1:10">
      <c r="A97" s="53">
        <v>42633</v>
      </c>
      <c r="B97" t="s">
        <v>591</v>
      </c>
      <c r="C97" t="s">
        <v>17</v>
      </c>
      <c r="D97" t="s">
        <v>18</v>
      </c>
      <c r="E97" t="s">
        <v>19</v>
      </c>
      <c r="F97" t="s">
        <v>14</v>
      </c>
      <c r="G97">
        <v>115.67</v>
      </c>
      <c r="H97">
        <v>0</v>
      </c>
      <c r="I97">
        <v>0</v>
      </c>
      <c r="J97">
        <v>115.67</v>
      </c>
    </row>
  </sheetData>
  <sortState ref="A1:J89">
    <sortCondition ref="E1:E89"/>
  </sortState>
  <mergeCells count="2">
    <mergeCell ref="L1:M1"/>
    <mergeCell ref="L6:M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opLeftCell="D41" workbookViewId="0">
      <selection activeCell="N73" sqref="N73"/>
    </sheetView>
  </sheetViews>
  <sheetFormatPr baseColWidth="10" defaultRowHeight="15" x14ac:dyDescent="0"/>
  <cols>
    <col min="1" max="1" width="10.83203125" style="53"/>
    <col min="2" max="2" width="41.6640625" bestFit="1" customWidth="1"/>
    <col min="3" max="3" width="5.1640625" bestFit="1" customWidth="1"/>
    <col min="4" max="4" width="41.5" bestFit="1" customWidth="1"/>
    <col min="5" max="5" width="41" bestFit="1" customWidth="1"/>
    <col min="6" max="6" width="13.5" bestFit="1" customWidth="1"/>
    <col min="12" max="12" width="29.6640625" bestFit="1" customWidth="1"/>
    <col min="14" max="14" width="2.83203125" customWidth="1"/>
  </cols>
  <sheetData>
    <row r="1" spans="1:15" ht="25">
      <c r="A1" s="53">
        <v>42683</v>
      </c>
      <c r="B1" t="s">
        <v>664</v>
      </c>
      <c r="C1" t="s">
        <v>17</v>
      </c>
      <c r="D1" t="s">
        <v>490</v>
      </c>
      <c r="E1" t="s">
        <v>454</v>
      </c>
      <c r="F1" t="s">
        <v>676</v>
      </c>
      <c r="G1">
        <v>150</v>
      </c>
      <c r="H1">
        <v>0</v>
      </c>
      <c r="I1">
        <v>0</v>
      </c>
      <c r="J1">
        <v>0</v>
      </c>
      <c r="K1" t="s">
        <v>370</v>
      </c>
      <c r="L1" s="199" t="s">
        <v>103</v>
      </c>
      <c r="M1" s="200"/>
      <c r="O1">
        <v>2015</v>
      </c>
    </row>
    <row r="2" spans="1:15">
      <c r="A2" s="53">
        <v>42739</v>
      </c>
      <c r="B2" t="s">
        <v>727</v>
      </c>
      <c r="C2" t="s">
        <v>17</v>
      </c>
      <c r="D2" t="s">
        <v>490</v>
      </c>
      <c r="E2" t="s">
        <v>454</v>
      </c>
      <c r="F2" t="s">
        <v>741</v>
      </c>
      <c r="G2">
        <v>147.04</v>
      </c>
      <c r="H2">
        <v>0</v>
      </c>
      <c r="I2">
        <v>0</v>
      </c>
      <c r="J2">
        <v>0</v>
      </c>
      <c r="K2" t="s">
        <v>370</v>
      </c>
      <c r="L2" s="56" t="s">
        <v>519</v>
      </c>
      <c r="M2" s="57">
        <f>SUM(H76:H80)</f>
        <v>56860.520000000004</v>
      </c>
      <c r="N2" t="s">
        <v>370</v>
      </c>
    </row>
    <row r="3" spans="1:15">
      <c r="A3" s="53">
        <v>42739</v>
      </c>
      <c r="B3" t="s">
        <v>209</v>
      </c>
      <c r="C3" t="s">
        <v>17</v>
      </c>
      <c r="D3" t="s">
        <v>490</v>
      </c>
      <c r="E3" t="s">
        <v>454</v>
      </c>
      <c r="F3" t="s">
        <v>741</v>
      </c>
      <c r="G3">
        <v>1</v>
      </c>
      <c r="H3">
        <v>0</v>
      </c>
      <c r="I3">
        <v>0</v>
      </c>
      <c r="J3">
        <v>0</v>
      </c>
      <c r="K3" t="s">
        <v>370</v>
      </c>
      <c r="L3" s="56" t="s">
        <v>71</v>
      </c>
      <c r="M3" s="57">
        <f>SUM(H48:H50)</f>
        <v>493.91999999999996</v>
      </c>
      <c r="N3" t="s">
        <v>370</v>
      </c>
    </row>
    <row r="4" spans="1:15">
      <c r="A4" s="53">
        <v>42646</v>
      </c>
      <c r="B4" t="s">
        <v>46</v>
      </c>
      <c r="C4" t="s">
        <v>20</v>
      </c>
      <c r="D4" t="s">
        <v>56</v>
      </c>
      <c r="E4" t="s">
        <v>57</v>
      </c>
      <c r="F4" t="s">
        <v>621</v>
      </c>
      <c r="G4">
        <v>0</v>
      </c>
      <c r="H4">
        <v>0</v>
      </c>
      <c r="I4">
        <v>95.87</v>
      </c>
      <c r="J4">
        <v>0</v>
      </c>
      <c r="K4" t="s">
        <v>370</v>
      </c>
      <c r="L4" s="57" t="s">
        <v>314</v>
      </c>
      <c r="M4" s="57"/>
    </row>
    <row r="5" spans="1:15">
      <c r="A5" s="53">
        <v>42681</v>
      </c>
      <c r="B5" t="s">
        <v>46</v>
      </c>
      <c r="C5" t="s">
        <v>20</v>
      </c>
      <c r="D5" t="s">
        <v>56</v>
      </c>
      <c r="E5" t="s">
        <v>57</v>
      </c>
      <c r="F5" t="s">
        <v>691</v>
      </c>
      <c r="G5">
        <v>0</v>
      </c>
      <c r="H5">
        <v>0</v>
      </c>
      <c r="I5">
        <v>118.27</v>
      </c>
      <c r="J5">
        <v>0</v>
      </c>
      <c r="K5" t="s">
        <v>370</v>
      </c>
      <c r="L5" s="57" t="s">
        <v>270</v>
      </c>
      <c r="M5" s="57"/>
    </row>
    <row r="6" spans="1:15">
      <c r="A6" s="53">
        <v>42709</v>
      </c>
      <c r="B6" t="s">
        <v>46</v>
      </c>
      <c r="C6" t="s">
        <v>20</v>
      </c>
      <c r="D6" t="s">
        <v>56</v>
      </c>
      <c r="E6" t="s">
        <v>57</v>
      </c>
      <c r="F6" t="s">
        <v>735</v>
      </c>
      <c r="G6">
        <v>0</v>
      </c>
      <c r="H6">
        <v>0</v>
      </c>
      <c r="I6">
        <v>94.82</v>
      </c>
      <c r="J6">
        <v>0</v>
      </c>
      <c r="K6" t="s">
        <v>370</v>
      </c>
      <c r="L6" s="57" t="s">
        <v>576</v>
      </c>
      <c r="M6" s="57">
        <f>SUM(H81)</f>
        <v>500</v>
      </c>
      <c r="N6" t="s">
        <v>370</v>
      </c>
    </row>
    <row r="7" spans="1:15" ht="25">
      <c r="A7" s="53">
        <v>42647</v>
      </c>
      <c r="B7" t="s">
        <v>606</v>
      </c>
      <c r="C7" t="s">
        <v>17</v>
      </c>
      <c r="D7" t="s">
        <v>431</v>
      </c>
      <c r="E7" t="s">
        <v>77</v>
      </c>
      <c r="F7" t="s">
        <v>620</v>
      </c>
      <c r="G7">
        <v>60</v>
      </c>
      <c r="H7">
        <v>0</v>
      </c>
      <c r="I7">
        <v>0</v>
      </c>
      <c r="J7">
        <v>0</v>
      </c>
      <c r="K7" t="s">
        <v>370</v>
      </c>
      <c r="L7" s="201" t="s">
        <v>315</v>
      </c>
      <c r="M7" s="202"/>
    </row>
    <row r="8" spans="1:15">
      <c r="A8" s="53">
        <v>42649</v>
      </c>
      <c r="B8" t="s">
        <v>610</v>
      </c>
      <c r="C8" t="s">
        <v>17</v>
      </c>
      <c r="D8" t="s">
        <v>626</v>
      </c>
      <c r="E8" t="s">
        <v>77</v>
      </c>
      <c r="F8" t="s">
        <v>629</v>
      </c>
      <c r="G8">
        <v>90</v>
      </c>
      <c r="H8">
        <v>0</v>
      </c>
      <c r="I8">
        <v>0</v>
      </c>
      <c r="J8">
        <v>0</v>
      </c>
      <c r="K8" t="s">
        <v>370</v>
      </c>
      <c r="L8" s="58" t="s">
        <v>316</v>
      </c>
      <c r="M8" s="76"/>
    </row>
    <row r="9" spans="1:15">
      <c r="A9" s="53">
        <v>42655</v>
      </c>
      <c r="B9" t="s">
        <v>615</v>
      </c>
      <c r="C9" t="s">
        <v>17</v>
      </c>
      <c r="D9" t="s">
        <v>442</v>
      </c>
      <c r="E9" t="s">
        <v>77</v>
      </c>
      <c r="F9" t="s">
        <v>635</v>
      </c>
      <c r="G9">
        <v>120</v>
      </c>
      <c r="H9">
        <v>0</v>
      </c>
      <c r="I9">
        <v>0</v>
      </c>
      <c r="J9">
        <v>0</v>
      </c>
      <c r="K9" t="s">
        <v>370</v>
      </c>
      <c r="L9" s="59" t="s">
        <v>317</v>
      </c>
      <c r="M9" s="77"/>
    </row>
    <row r="10" spans="1:15">
      <c r="A10" s="53">
        <v>42688</v>
      </c>
      <c r="B10" t="s">
        <v>666</v>
      </c>
      <c r="C10" t="s">
        <v>17</v>
      </c>
      <c r="D10" t="s">
        <v>680</v>
      </c>
      <c r="E10" t="s">
        <v>77</v>
      </c>
      <c r="F10" t="s">
        <v>683</v>
      </c>
      <c r="G10">
        <v>200</v>
      </c>
      <c r="H10">
        <v>0</v>
      </c>
      <c r="I10">
        <v>0</v>
      </c>
      <c r="J10">
        <v>0</v>
      </c>
      <c r="K10" t="s">
        <v>370</v>
      </c>
      <c r="L10" s="58" t="s">
        <v>318</v>
      </c>
      <c r="M10" s="76">
        <f>SUM(M11:M21)</f>
        <v>10260.07</v>
      </c>
      <c r="N10" t="s">
        <v>370</v>
      </c>
    </row>
    <row r="11" spans="1:15">
      <c r="A11" s="53">
        <v>42711</v>
      </c>
      <c r="B11" t="s">
        <v>709</v>
      </c>
      <c r="C11" t="s">
        <v>17</v>
      </c>
      <c r="D11" t="s">
        <v>146</v>
      </c>
      <c r="E11" t="s">
        <v>77</v>
      </c>
      <c r="F11" t="s">
        <v>719</v>
      </c>
      <c r="G11">
        <v>160</v>
      </c>
      <c r="H11">
        <v>0</v>
      </c>
      <c r="I11">
        <v>0</v>
      </c>
      <c r="J11">
        <v>0</v>
      </c>
      <c r="K11" t="s">
        <v>370</v>
      </c>
      <c r="L11" s="60" t="s">
        <v>319</v>
      </c>
      <c r="M11" s="83">
        <f>SUM(G7:G12)</f>
        <v>780</v>
      </c>
    </row>
    <row r="12" spans="1:15">
      <c r="A12" s="53">
        <v>42724</v>
      </c>
      <c r="B12" t="s">
        <v>726</v>
      </c>
      <c r="C12" t="s">
        <v>17</v>
      </c>
      <c r="D12" t="s">
        <v>431</v>
      </c>
      <c r="E12" t="s">
        <v>77</v>
      </c>
      <c r="F12" t="s">
        <v>740</v>
      </c>
      <c r="G12">
        <v>150</v>
      </c>
      <c r="H12">
        <v>0</v>
      </c>
      <c r="I12">
        <v>0</v>
      </c>
      <c r="J12">
        <v>0</v>
      </c>
      <c r="K12" t="s">
        <v>370</v>
      </c>
      <c r="L12" s="60" t="s">
        <v>320</v>
      </c>
      <c r="M12" s="83">
        <f>SUM(I4+I5+I6)</f>
        <v>308.95999999999998</v>
      </c>
    </row>
    <row r="13" spans="1:15">
      <c r="A13" s="53">
        <v>42647</v>
      </c>
      <c r="B13" t="s">
        <v>607</v>
      </c>
      <c r="C13" t="s">
        <v>17</v>
      </c>
      <c r="D13" t="s">
        <v>432</v>
      </c>
      <c r="E13" t="s">
        <v>51</v>
      </c>
      <c r="F13" t="s">
        <v>622</v>
      </c>
      <c r="G13">
        <v>150</v>
      </c>
      <c r="H13">
        <v>0</v>
      </c>
      <c r="I13">
        <v>0</v>
      </c>
      <c r="J13">
        <v>0</v>
      </c>
      <c r="K13" t="s">
        <v>370</v>
      </c>
      <c r="L13" s="60" t="s">
        <v>366</v>
      </c>
      <c r="M13" s="83">
        <f>SUM(G13+G14+G15+G16)</f>
        <v>1095</v>
      </c>
    </row>
    <row r="14" spans="1:15">
      <c r="A14" s="53">
        <v>42649</v>
      </c>
      <c r="B14" t="s">
        <v>610</v>
      </c>
      <c r="C14" t="s">
        <v>17</v>
      </c>
      <c r="D14" t="s">
        <v>627</v>
      </c>
      <c r="E14" t="s">
        <v>51</v>
      </c>
      <c r="F14" t="s">
        <v>629</v>
      </c>
      <c r="G14">
        <v>30</v>
      </c>
      <c r="H14">
        <v>0</v>
      </c>
      <c r="I14">
        <v>0</v>
      </c>
      <c r="J14">
        <v>0</v>
      </c>
      <c r="K14" t="s">
        <v>370</v>
      </c>
      <c r="L14" s="60" t="s">
        <v>321</v>
      </c>
      <c r="M14" s="83">
        <f>SUM(I17)</f>
        <v>39.700000000000003</v>
      </c>
    </row>
    <row r="15" spans="1:15">
      <c r="A15" s="53">
        <v>42655</v>
      </c>
      <c r="B15" t="s">
        <v>615</v>
      </c>
      <c r="C15" t="s">
        <v>17</v>
      </c>
      <c r="D15" t="s">
        <v>634</v>
      </c>
      <c r="E15" t="s">
        <v>51</v>
      </c>
      <c r="F15" t="s">
        <v>635</v>
      </c>
      <c r="G15">
        <v>40</v>
      </c>
      <c r="H15">
        <v>0</v>
      </c>
      <c r="I15">
        <v>0</v>
      </c>
      <c r="J15">
        <v>0</v>
      </c>
      <c r="K15" t="s">
        <v>370</v>
      </c>
      <c r="L15" s="60" t="s">
        <v>322</v>
      </c>
      <c r="M15" s="83">
        <f>SUM(G18:G28)</f>
        <v>4625.26</v>
      </c>
    </row>
    <row r="16" spans="1:15">
      <c r="A16" s="53">
        <v>42711</v>
      </c>
      <c r="B16" t="s">
        <v>709</v>
      </c>
      <c r="C16" t="s">
        <v>17</v>
      </c>
      <c r="D16" t="s">
        <v>432</v>
      </c>
      <c r="E16" t="s">
        <v>51</v>
      </c>
      <c r="F16" t="s">
        <v>719</v>
      </c>
      <c r="G16">
        <v>875</v>
      </c>
      <c r="H16">
        <v>0</v>
      </c>
      <c r="I16">
        <v>0</v>
      </c>
      <c r="J16">
        <v>0</v>
      </c>
      <c r="K16" t="s">
        <v>370</v>
      </c>
      <c r="L16" s="60" t="s">
        <v>323</v>
      </c>
      <c r="M16" s="83">
        <f>SUM(G29:G35)</f>
        <v>2753.63</v>
      </c>
    </row>
    <row r="17" spans="1:14">
      <c r="A17" s="53">
        <v>42647</v>
      </c>
      <c r="B17" t="s">
        <v>46</v>
      </c>
      <c r="C17" t="s">
        <v>20</v>
      </c>
      <c r="D17" t="s">
        <v>53</v>
      </c>
      <c r="E17" t="s">
        <v>54</v>
      </c>
      <c r="F17" t="s">
        <v>623</v>
      </c>
      <c r="G17">
        <v>0</v>
      </c>
      <c r="H17">
        <v>0</v>
      </c>
      <c r="I17">
        <v>39.700000000000003</v>
      </c>
      <c r="J17">
        <v>0</v>
      </c>
      <c r="K17" t="s">
        <v>370</v>
      </c>
      <c r="L17" s="60" t="s">
        <v>324</v>
      </c>
      <c r="M17" s="83"/>
    </row>
    <row r="18" spans="1:14">
      <c r="A18" s="53">
        <v>42649</v>
      </c>
      <c r="B18" t="s">
        <v>28</v>
      </c>
      <c r="C18" t="s">
        <v>17</v>
      </c>
      <c r="D18" t="s">
        <v>29</v>
      </c>
      <c r="E18" t="s">
        <v>30</v>
      </c>
      <c r="F18" t="s">
        <v>658</v>
      </c>
      <c r="G18">
        <v>829.27</v>
      </c>
      <c r="H18">
        <v>0</v>
      </c>
      <c r="I18">
        <v>0</v>
      </c>
      <c r="J18">
        <v>0</v>
      </c>
      <c r="K18" t="s">
        <v>370</v>
      </c>
      <c r="L18" s="60" t="s">
        <v>365</v>
      </c>
      <c r="M18" s="83">
        <f>SUM(G1+G2+G3)</f>
        <v>298.03999999999996</v>
      </c>
    </row>
    <row r="19" spans="1:14">
      <c r="A19" s="53">
        <v>42656</v>
      </c>
      <c r="B19" t="s">
        <v>28</v>
      </c>
      <c r="C19" t="s">
        <v>17</v>
      </c>
      <c r="D19" t="s">
        <v>29</v>
      </c>
      <c r="E19" t="s">
        <v>30</v>
      </c>
      <c r="F19" t="s">
        <v>657</v>
      </c>
      <c r="G19">
        <v>57.49</v>
      </c>
      <c r="H19">
        <v>0</v>
      </c>
      <c r="I19">
        <v>0</v>
      </c>
      <c r="J19">
        <v>0</v>
      </c>
      <c r="K19" t="s">
        <v>370</v>
      </c>
      <c r="L19" s="60" t="s">
        <v>325</v>
      </c>
      <c r="M19" s="83"/>
    </row>
    <row r="20" spans="1:14">
      <c r="A20" s="53">
        <v>42663</v>
      </c>
      <c r="B20" t="s">
        <v>28</v>
      </c>
      <c r="C20" t="s">
        <v>17</v>
      </c>
      <c r="D20" t="s">
        <v>29</v>
      </c>
      <c r="E20" t="s">
        <v>30</v>
      </c>
      <c r="F20" t="s">
        <v>659</v>
      </c>
      <c r="G20">
        <v>649.48</v>
      </c>
      <c r="H20">
        <v>0</v>
      </c>
      <c r="I20">
        <v>0</v>
      </c>
      <c r="J20">
        <v>0</v>
      </c>
      <c r="K20" t="s">
        <v>370</v>
      </c>
      <c r="L20" s="60" t="s">
        <v>326</v>
      </c>
      <c r="M20" s="83"/>
    </row>
    <row r="21" spans="1:14">
      <c r="A21" s="53">
        <v>42667</v>
      </c>
      <c r="B21" t="s">
        <v>28</v>
      </c>
      <c r="C21" t="s">
        <v>17</v>
      </c>
      <c r="D21" t="s">
        <v>29</v>
      </c>
      <c r="E21" t="s">
        <v>30</v>
      </c>
      <c r="F21" t="s">
        <v>660</v>
      </c>
      <c r="G21">
        <v>57.49</v>
      </c>
      <c r="H21">
        <v>0</v>
      </c>
      <c r="I21">
        <v>0</v>
      </c>
      <c r="J21">
        <v>0</v>
      </c>
      <c r="K21" t="s">
        <v>370</v>
      </c>
      <c r="L21" s="62" t="s">
        <v>367</v>
      </c>
      <c r="M21" s="84">
        <f>SUM(G36:G40)</f>
        <v>359.48</v>
      </c>
    </row>
    <row r="22" spans="1:14">
      <c r="A22" s="53">
        <v>42677</v>
      </c>
      <c r="B22" t="s">
        <v>28</v>
      </c>
      <c r="C22" t="s">
        <v>17</v>
      </c>
      <c r="D22" t="s">
        <v>29</v>
      </c>
      <c r="E22" t="s">
        <v>30</v>
      </c>
      <c r="F22" t="s">
        <v>661</v>
      </c>
      <c r="G22">
        <v>586.33000000000004</v>
      </c>
      <c r="H22">
        <v>0</v>
      </c>
      <c r="I22">
        <v>0</v>
      </c>
      <c r="J22">
        <v>0</v>
      </c>
      <c r="K22" t="s">
        <v>370</v>
      </c>
      <c r="L22" s="63" t="s">
        <v>327</v>
      </c>
      <c r="M22" s="81"/>
    </row>
    <row r="23" spans="1:14">
      <c r="A23" s="53">
        <v>42681</v>
      </c>
      <c r="B23" t="s">
        <v>28</v>
      </c>
      <c r="C23" t="s">
        <v>17</v>
      </c>
      <c r="D23" t="s">
        <v>29</v>
      </c>
      <c r="E23" t="s">
        <v>30</v>
      </c>
      <c r="F23" t="s">
        <v>662</v>
      </c>
      <c r="G23">
        <v>57.49</v>
      </c>
      <c r="H23">
        <v>0</v>
      </c>
      <c r="I23">
        <v>0</v>
      </c>
      <c r="J23">
        <v>0</v>
      </c>
      <c r="K23" t="s">
        <v>370</v>
      </c>
      <c r="L23" s="60" t="s">
        <v>328</v>
      </c>
      <c r="M23" s="83"/>
    </row>
    <row r="24" spans="1:14">
      <c r="A24" s="53">
        <v>42690</v>
      </c>
      <c r="B24" t="s">
        <v>28</v>
      </c>
      <c r="C24" t="s">
        <v>17</v>
      </c>
      <c r="D24" t="s">
        <v>29</v>
      </c>
      <c r="E24" t="s">
        <v>30</v>
      </c>
      <c r="F24" t="s">
        <v>704</v>
      </c>
      <c r="G24">
        <v>620.85</v>
      </c>
      <c r="H24">
        <v>0</v>
      </c>
      <c r="I24">
        <v>0</v>
      </c>
      <c r="J24">
        <v>0</v>
      </c>
      <c r="K24" t="s">
        <v>370</v>
      </c>
      <c r="L24" s="60" t="s">
        <v>329</v>
      </c>
      <c r="M24" s="83"/>
    </row>
    <row r="25" spans="1:14">
      <c r="A25" s="53">
        <v>42704</v>
      </c>
      <c r="B25" t="s">
        <v>28</v>
      </c>
      <c r="C25" t="s">
        <v>17</v>
      </c>
      <c r="D25" t="s">
        <v>29</v>
      </c>
      <c r="E25" t="s">
        <v>30</v>
      </c>
      <c r="F25" t="s">
        <v>723</v>
      </c>
      <c r="G25">
        <v>561.75</v>
      </c>
      <c r="H25">
        <v>0</v>
      </c>
      <c r="I25">
        <v>0</v>
      </c>
      <c r="J25">
        <v>0</v>
      </c>
      <c r="K25" t="s">
        <v>370</v>
      </c>
      <c r="L25" s="60" t="s">
        <v>330</v>
      </c>
      <c r="M25" s="83"/>
    </row>
    <row r="26" spans="1:14">
      <c r="A26" s="53">
        <v>42719</v>
      </c>
      <c r="B26" t="s">
        <v>28</v>
      </c>
      <c r="C26" t="s">
        <v>17</v>
      </c>
      <c r="D26" t="s">
        <v>29</v>
      </c>
      <c r="E26" t="s">
        <v>30</v>
      </c>
      <c r="F26" t="s">
        <v>731</v>
      </c>
      <c r="G26">
        <v>641.86</v>
      </c>
      <c r="H26">
        <v>0</v>
      </c>
      <c r="I26">
        <v>0</v>
      </c>
      <c r="J26">
        <v>0</v>
      </c>
      <c r="K26" t="s">
        <v>370</v>
      </c>
      <c r="L26" s="60" t="s">
        <v>331</v>
      </c>
      <c r="M26" s="83"/>
    </row>
    <row r="27" spans="1:14">
      <c r="A27" s="53">
        <v>42723</v>
      </c>
      <c r="B27" t="s">
        <v>28</v>
      </c>
      <c r="C27" t="s">
        <v>17</v>
      </c>
      <c r="D27" t="s">
        <v>29</v>
      </c>
      <c r="E27" t="s">
        <v>30</v>
      </c>
      <c r="F27" t="s">
        <v>733</v>
      </c>
      <c r="G27">
        <v>57.49</v>
      </c>
      <c r="H27">
        <v>0</v>
      </c>
      <c r="I27">
        <v>0</v>
      </c>
      <c r="J27">
        <v>0</v>
      </c>
      <c r="K27" t="s">
        <v>370</v>
      </c>
      <c r="L27" s="60" t="s">
        <v>332</v>
      </c>
      <c r="M27" s="83"/>
    </row>
    <row r="28" spans="1:14">
      <c r="A28" s="53">
        <v>42732</v>
      </c>
      <c r="B28" t="s">
        <v>28</v>
      </c>
      <c r="C28" t="s">
        <v>17</v>
      </c>
      <c r="D28" t="s">
        <v>29</v>
      </c>
      <c r="E28" t="s">
        <v>30</v>
      </c>
      <c r="F28" t="s">
        <v>732</v>
      </c>
      <c r="G28">
        <v>505.76</v>
      </c>
      <c r="H28">
        <v>0</v>
      </c>
      <c r="I28">
        <v>0</v>
      </c>
      <c r="J28">
        <v>0</v>
      </c>
      <c r="K28" t="s">
        <v>370</v>
      </c>
      <c r="L28" s="60" t="s">
        <v>333</v>
      </c>
      <c r="M28" s="83"/>
    </row>
    <row r="29" spans="1:14">
      <c r="A29" s="53">
        <v>42649</v>
      </c>
      <c r="B29" t="s">
        <v>28</v>
      </c>
      <c r="C29" t="s">
        <v>17</v>
      </c>
      <c r="D29" t="s">
        <v>92</v>
      </c>
      <c r="E29" t="s">
        <v>93</v>
      </c>
      <c r="F29" t="s">
        <v>658</v>
      </c>
      <c r="G29">
        <v>392.01</v>
      </c>
      <c r="H29">
        <v>0</v>
      </c>
      <c r="I29">
        <v>0</v>
      </c>
      <c r="J29">
        <v>0</v>
      </c>
      <c r="K29" t="s">
        <v>370</v>
      </c>
      <c r="L29" s="62" t="s">
        <v>334</v>
      </c>
      <c r="M29" s="84"/>
    </row>
    <row r="30" spans="1:14">
      <c r="A30" s="53">
        <v>42663</v>
      </c>
      <c r="B30" t="s">
        <v>28</v>
      </c>
      <c r="C30" t="s">
        <v>17</v>
      </c>
      <c r="D30" t="s">
        <v>92</v>
      </c>
      <c r="E30" t="s">
        <v>93</v>
      </c>
      <c r="F30" t="s">
        <v>659</v>
      </c>
      <c r="G30">
        <v>239.7</v>
      </c>
      <c r="H30">
        <v>0</v>
      </c>
      <c r="I30">
        <v>0</v>
      </c>
      <c r="J30">
        <v>0</v>
      </c>
      <c r="K30" t="s">
        <v>370</v>
      </c>
      <c r="L30" s="64" t="s">
        <v>335</v>
      </c>
      <c r="M30" s="81">
        <f>SUM(M31:M46)</f>
        <v>385</v>
      </c>
      <c r="N30" t="s">
        <v>370</v>
      </c>
    </row>
    <row r="31" spans="1:14">
      <c r="A31" s="53">
        <v>42677</v>
      </c>
      <c r="B31" t="s">
        <v>28</v>
      </c>
      <c r="C31" t="s">
        <v>17</v>
      </c>
      <c r="D31" t="s">
        <v>92</v>
      </c>
      <c r="E31" t="s">
        <v>93</v>
      </c>
      <c r="F31" t="s">
        <v>661</v>
      </c>
      <c r="G31">
        <v>602.34</v>
      </c>
      <c r="H31">
        <v>0</v>
      </c>
      <c r="I31">
        <v>0</v>
      </c>
      <c r="J31">
        <v>0</v>
      </c>
      <c r="K31" t="s">
        <v>370</v>
      </c>
      <c r="L31" s="65" t="s">
        <v>336</v>
      </c>
      <c r="M31" s="99"/>
    </row>
    <row r="32" spans="1:14">
      <c r="A32" s="53">
        <v>42690</v>
      </c>
      <c r="B32" t="s">
        <v>28</v>
      </c>
      <c r="C32" t="s">
        <v>17</v>
      </c>
      <c r="D32" t="s">
        <v>92</v>
      </c>
      <c r="E32" t="s">
        <v>93</v>
      </c>
      <c r="F32" t="s">
        <v>704</v>
      </c>
      <c r="G32">
        <v>399.59</v>
      </c>
      <c r="H32">
        <v>0</v>
      </c>
      <c r="I32">
        <v>0</v>
      </c>
      <c r="J32">
        <v>0</v>
      </c>
      <c r="K32" t="s">
        <v>370</v>
      </c>
      <c r="L32" s="60" t="s">
        <v>337</v>
      </c>
      <c r="M32" s="83"/>
    </row>
    <row r="33" spans="1:14">
      <c r="A33" s="53">
        <v>42704</v>
      </c>
      <c r="B33" t="s">
        <v>28</v>
      </c>
      <c r="C33" t="s">
        <v>17</v>
      </c>
      <c r="D33" t="s">
        <v>92</v>
      </c>
      <c r="E33" t="s">
        <v>93</v>
      </c>
      <c r="F33" t="s">
        <v>723</v>
      </c>
      <c r="G33">
        <v>378.52</v>
      </c>
      <c r="H33">
        <v>0</v>
      </c>
      <c r="I33">
        <v>0</v>
      </c>
      <c r="J33">
        <v>0</v>
      </c>
      <c r="K33" t="s">
        <v>370</v>
      </c>
      <c r="L33" s="60" t="s">
        <v>338</v>
      </c>
      <c r="M33" s="83"/>
    </row>
    <row r="34" spans="1:14">
      <c r="A34" s="53">
        <v>43084</v>
      </c>
      <c r="B34" t="s">
        <v>28</v>
      </c>
      <c r="C34" t="s">
        <v>17</v>
      </c>
      <c r="D34" t="s">
        <v>92</v>
      </c>
      <c r="E34" t="s">
        <v>93</v>
      </c>
      <c r="F34" t="s">
        <v>731</v>
      </c>
      <c r="G34">
        <v>470.12</v>
      </c>
      <c r="H34">
        <v>0</v>
      </c>
      <c r="I34">
        <v>0</v>
      </c>
      <c r="J34">
        <v>0</v>
      </c>
      <c r="K34" t="s">
        <v>370</v>
      </c>
      <c r="L34" s="60" t="s">
        <v>339</v>
      </c>
      <c r="M34" s="83"/>
    </row>
    <row r="35" spans="1:14">
      <c r="A35" s="53">
        <v>43097</v>
      </c>
      <c r="B35" t="s">
        <v>28</v>
      </c>
      <c r="C35" t="s">
        <v>17</v>
      </c>
      <c r="D35" t="s">
        <v>92</v>
      </c>
      <c r="E35" t="s">
        <v>93</v>
      </c>
      <c r="F35" t="s">
        <v>732</v>
      </c>
      <c r="G35">
        <v>271.35000000000002</v>
      </c>
      <c r="H35">
        <v>0</v>
      </c>
      <c r="I35">
        <v>0</v>
      </c>
      <c r="J35">
        <v>0</v>
      </c>
      <c r="K35" t="s">
        <v>370</v>
      </c>
      <c r="L35" s="60" t="s">
        <v>340</v>
      </c>
      <c r="M35" s="83"/>
    </row>
    <row r="36" spans="1:14">
      <c r="A36" s="53">
        <v>42649</v>
      </c>
      <c r="B36" t="s">
        <v>608</v>
      </c>
      <c r="C36" t="s">
        <v>17</v>
      </c>
      <c r="D36" t="s">
        <v>107</v>
      </c>
      <c r="E36" t="s">
        <v>108</v>
      </c>
      <c r="F36" t="s">
        <v>624</v>
      </c>
      <c r="G36">
        <v>12.16</v>
      </c>
      <c r="H36">
        <v>0</v>
      </c>
      <c r="I36">
        <v>0</v>
      </c>
      <c r="J36">
        <v>0</v>
      </c>
      <c r="K36" t="s">
        <v>370</v>
      </c>
      <c r="L36" s="65" t="s">
        <v>341</v>
      </c>
      <c r="M36" s="99"/>
    </row>
    <row r="37" spans="1:14">
      <c r="A37" s="53">
        <v>42649</v>
      </c>
      <c r="B37" t="s">
        <v>609</v>
      </c>
      <c r="C37" t="s">
        <v>17</v>
      </c>
      <c r="D37" t="s">
        <v>107</v>
      </c>
      <c r="E37" t="s">
        <v>108</v>
      </c>
      <c r="F37" t="s">
        <v>625</v>
      </c>
      <c r="G37">
        <v>91.2</v>
      </c>
      <c r="H37">
        <v>0</v>
      </c>
      <c r="I37">
        <v>0</v>
      </c>
      <c r="J37">
        <v>0</v>
      </c>
      <c r="K37" t="s">
        <v>370</v>
      </c>
      <c r="L37" s="60" t="s">
        <v>337</v>
      </c>
      <c r="M37" s="83">
        <f>SUM(G103:G105)</f>
        <v>160</v>
      </c>
    </row>
    <row r="38" spans="1:14">
      <c r="A38" s="53">
        <v>42676</v>
      </c>
      <c r="B38" t="s">
        <v>649</v>
      </c>
      <c r="C38" t="s">
        <v>17</v>
      </c>
      <c r="D38" t="s">
        <v>107</v>
      </c>
      <c r="E38" t="s">
        <v>108</v>
      </c>
      <c r="F38" t="s">
        <v>654</v>
      </c>
      <c r="G38">
        <v>84.36</v>
      </c>
      <c r="H38">
        <v>0</v>
      </c>
      <c r="I38">
        <v>0</v>
      </c>
      <c r="J38">
        <v>0</v>
      </c>
      <c r="K38" t="s">
        <v>370</v>
      </c>
      <c r="L38" s="60" t="s">
        <v>342</v>
      </c>
      <c r="M38" s="83">
        <f>SUM(G106+G107+G108+G110)</f>
        <v>185</v>
      </c>
    </row>
    <row r="39" spans="1:14">
      <c r="A39" s="53">
        <v>42684</v>
      </c>
      <c r="B39" t="s">
        <v>665</v>
      </c>
      <c r="C39" t="s">
        <v>17</v>
      </c>
      <c r="D39" t="s">
        <v>107</v>
      </c>
      <c r="E39" t="s">
        <v>108</v>
      </c>
      <c r="F39" t="s">
        <v>679</v>
      </c>
      <c r="G39">
        <v>74.86</v>
      </c>
      <c r="H39">
        <v>0</v>
      </c>
      <c r="I39">
        <v>0</v>
      </c>
      <c r="J39">
        <v>0</v>
      </c>
      <c r="K39" t="s">
        <v>370</v>
      </c>
      <c r="L39" s="60" t="s">
        <v>343</v>
      </c>
      <c r="M39" s="83"/>
    </row>
    <row r="40" spans="1:14">
      <c r="A40" s="53">
        <v>42699</v>
      </c>
      <c r="B40" t="s">
        <v>671</v>
      </c>
      <c r="C40" t="s">
        <v>17</v>
      </c>
      <c r="D40" t="s">
        <v>107</v>
      </c>
      <c r="E40" t="s">
        <v>108</v>
      </c>
      <c r="F40" t="s">
        <v>686</v>
      </c>
      <c r="G40">
        <v>96.9</v>
      </c>
      <c r="H40">
        <v>0</v>
      </c>
      <c r="I40">
        <v>0</v>
      </c>
      <c r="J40">
        <v>0</v>
      </c>
      <c r="K40" t="s">
        <v>370</v>
      </c>
      <c r="L40" s="60" t="s">
        <v>344</v>
      </c>
      <c r="M40" s="83"/>
    </row>
    <row r="41" spans="1:14">
      <c r="A41" s="53">
        <v>42649</v>
      </c>
      <c r="B41" t="s">
        <v>28</v>
      </c>
      <c r="C41" t="s">
        <v>17</v>
      </c>
      <c r="D41" t="s">
        <v>89</v>
      </c>
      <c r="E41" t="s">
        <v>90</v>
      </c>
      <c r="F41" t="s">
        <v>658</v>
      </c>
      <c r="G41">
        <v>3277.96</v>
      </c>
      <c r="H41">
        <v>0</v>
      </c>
      <c r="I41">
        <v>0</v>
      </c>
      <c r="J41">
        <v>0</v>
      </c>
      <c r="K41" t="s">
        <v>370</v>
      </c>
      <c r="L41" s="60" t="s">
        <v>345</v>
      </c>
      <c r="M41" s="83"/>
    </row>
    <row r="42" spans="1:14">
      <c r="A42" s="53">
        <v>42663</v>
      </c>
      <c r="B42" t="s">
        <v>28</v>
      </c>
      <c r="C42" t="s">
        <v>17</v>
      </c>
      <c r="D42" t="s">
        <v>89</v>
      </c>
      <c r="E42" t="s">
        <v>90</v>
      </c>
      <c r="F42" t="s">
        <v>659</v>
      </c>
      <c r="G42">
        <v>3313.91</v>
      </c>
      <c r="H42">
        <v>0</v>
      </c>
      <c r="I42">
        <v>0</v>
      </c>
      <c r="J42">
        <v>0</v>
      </c>
      <c r="K42" t="s">
        <v>370</v>
      </c>
      <c r="L42" s="66" t="s">
        <v>346</v>
      </c>
      <c r="M42" s="85"/>
    </row>
    <row r="43" spans="1:14">
      <c r="A43" s="53">
        <v>42677</v>
      </c>
      <c r="B43" t="s">
        <v>28</v>
      </c>
      <c r="C43" t="s">
        <v>17</v>
      </c>
      <c r="D43" t="s">
        <v>89</v>
      </c>
      <c r="E43" t="s">
        <v>90</v>
      </c>
      <c r="F43" t="s">
        <v>661</v>
      </c>
      <c r="G43">
        <v>3295.16</v>
      </c>
      <c r="H43">
        <v>0</v>
      </c>
      <c r="I43">
        <v>0</v>
      </c>
      <c r="J43">
        <v>0</v>
      </c>
      <c r="K43" t="s">
        <v>370</v>
      </c>
      <c r="L43" s="66" t="s">
        <v>347</v>
      </c>
      <c r="M43" s="85">
        <f>SUM(G109)</f>
        <v>40</v>
      </c>
    </row>
    <row r="44" spans="1:14">
      <c r="A44" s="53">
        <v>42690</v>
      </c>
      <c r="B44" t="s">
        <v>28</v>
      </c>
      <c r="C44" t="s">
        <v>17</v>
      </c>
      <c r="D44" t="s">
        <v>89</v>
      </c>
      <c r="E44" t="s">
        <v>90</v>
      </c>
      <c r="F44" t="s">
        <v>704</v>
      </c>
      <c r="G44">
        <v>3226.27</v>
      </c>
      <c r="H44">
        <v>0</v>
      </c>
      <c r="I44">
        <v>0</v>
      </c>
      <c r="J44">
        <v>0</v>
      </c>
      <c r="K44" t="s">
        <v>370</v>
      </c>
      <c r="L44" s="60" t="s">
        <v>348</v>
      </c>
      <c r="M44" s="83"/>
    </row>
    <row r="45" spans="1:14">
      <c r="A45" s="53">
        <v>42704</v>
      </c>
      <c r="B45" t="s">
        <v>28</v>
      </c>
      <c r="C45" t="s">
        <v>17</v>
      </c>
      <c r="D45" t="s">
        <v>89</v>
      </c>
      <c r="E45" t="s">
        <v>90</v>
      </c>
      <c r="F45" t="s">
        <v>723</v>
      </c>
      <c r="G45">
        <v>3212.15</v>
      </c>
      <c r="H45">
        <v>0</v>
      </c>
      <c r="I45">
        <v>0</v>
      </c>
      <c r="J45">
        <v>0</v>
      </c>
      <c r="K45" t="s">
        <v>370</v>
      </c>
      <c r="L45" s="100" t="s">
        <v>349</v>
      </c>
      <c r="M45" s="101"/>
    </row>
    <row r="46" spans="1:14">
      <c r="A46" s="53">
        <v>43084</v>
      </c>
      <c r="B46" t="s">
        <v>28</v>
      </c>
      <c r="C46" t="s">
        <v>17</v>
      </c>
      <c r="D46" t="s">
        <v>89</v>
      </c>
      <c r="E46" t="s">
        <v>90</v>
      </c>
      <c r="F46" t="s">
        <v>731</v>
      </c>
      <c r="G46">
        <v>3342.03</v>
      </c>
      <c r="H46">
        <v>0</v>
      </c>
      <c r="I46">
        <v>0</v>
      </c>
      <c r="J46">
        <v>0</v>
      </c>
      <c r="K46" t="s">
        <v>370</v>
      </c>
      <c r="L46" s="84" t="s">
        <v>349</v>
      </c>
      <c r="M46" s="84"/>
    </row>
    <row r="47" spans="1:14">
      <c r="A47" s="53">
        <v>43097</v>
      </c>
      <c r="B47" t="s">
        <v>28</v>
      </c>
      <c r="C47" t="s">
        <v>17</v>
      </c>
      <c r="D47" t="s">
        <v>89</v>
      </c>
      <c r="E47" t="s">
        <v>90</v>
      </c>
      <c r="F47" t="s">
        <v>732</v>
      </c>
      <c r="G47">
        <v>3198.91</v>
      </c>
      <c r="H47">
        <v>0</v>
      </c>
      <c r="I47">
        <v>0</v>
      </c>
      <c r="J47">
        <v>0</v>
      </c>
      <c r="K47" t="s">
        <v>370</v>
      </c>
      <c r="L47" s="64" t="s">
        <v>350</v>
      </c>
      <c r="M47" s="81">
        <f>SUM(M48:M52)</f>
        <v>1498.96</v>
      </c>
      <c r="N47" t="s">
        <v>370</v>
      </c>
    </row>
    <row r="48" spans="1:14">
      <c r="A48" s="53">
        <v>42674</v>
      </c>
      <c r="B48" t="s">
        <v>101</v>
      </c>
      <c r="C48" t="s">
        <v>17</v>
      </c>
      <c r="D48" t="s">
        <v>71</v>
      </c>
      <c r="E48" t="s">
        <v>71</v>
      </c>
      <c r="F48" t="s">
        <v>14</v>
      </c>
      <c r="G48">
        <v>0</v>
      </c>
      <c r="H48">
        <v>160.24</v>
      </c>
      <c r="I48">
        <v>0</v>
      </c>
      <c r="J48">
        <v>0</v>
      </c>
      <c r="K48" t="s">
        <v>370</v>
      </c>
      <c r="L48" s="60" t="s">
        <v>351</v>
      </c>
      <c r="M48" s="83">
        <f>SUM(G52:G54)</f>
        <v>170.04</v>
      </c>
    </row>
    <row r="49" spans="1:15">
      <c r="A49" s="53">
        <v>42704</v>
      </c>
      <c r="B49" t="s">
        <v>101</v>
      </c>
      <c r="C49" t="s">
        <v>17</v>
      </c>
      <c r="D49" t="s">
        <v>71</v>
      </c>
      <c r="E49" t="s">
        <v>71</v>
      </c>
      <c r="F49" t="s">
        <v>14</v>
      </c>
      <c r="G49">
        <v>0</v>
      </c>
      <c r="H49">
        <v>165.02</v>
      </c>
      <c r="I49">
        <v>0</v>
      </c>
      <c r="J49">
        <v>0</v>
      </c>
      <c r="K49" t="s">
        <v>370</v>
      </c>
      <c r="L49" s="60" t="s">
        <v>352</v>
      </c>
      <c r="M49" s="83"/>
    </row>
    <row r="50" spans="1:15">
      <c r="A50" s="53">
        <v>42735</v>
      </c>
      <c r="B50" t="s">
        <v>101</v>
      </c>
      <c r="C50" t="s">
        <v>17</v>
      </c>
      <c r="D50" t="s">
        <v>71</v>
      </c>
      <c r="E50" t="s">
        <v>71</v>
      </c>
      <c r="F50" t="s">
        <v>14</v>
      </c>
      <c r="G50">
        <v>0</v>
      </c>
      <c r="H50">
        <v>168.66</v>
      </c>
      <c r="I50">
        <v>0</v>
      </c>
      <c r="J50">
        <v>0</v>
      </c>
      <c r="K50" t="s">
        <v>370</v>
      </c>
      <c r="L50" s="60" t="s">
        <v>353</v>
      </c>
      <c r="M50" s="83">
        <f>SUM(I55:I57)</f>
        <v>134.19999999999999</v>
      </c>
    </row>
    <row r="51" spans="1:15">
      <c r="A51" s="53">
        <v>42669</v>
      </c>
      <c r="B51" t="s">
        <v>651</v>
      </c>
      <c r="C51" t="s">
        <v>20</v>
      </c>
      <c r="D51" t="s">
        <v>655</v>
      </c>
      <c r="E51" t="s">
        <v>187</v>
      </c>
      <c r="F51" t="s">
        <v>656</v>
      </c>
      <c r="G51">
        <v>0</v>
      </c>
      <c r="H51">
        <v>0</v>
      </c>
      <c r="I51">
        <v>52.8</v>
      </c>
      <c r="J51">
        <v>0</v>
      </c>
      <c r="K51" t="s">
        <v>370</v>
      </c>
      <c r="L51" s="60" t="s">
        <v>354</v>
      </c>
      <c r="M51" s="83">
        <f>SUM(I58:I74)</f>
        <v>1141.92</v>
      </c>
    </row>
    <row r="52" spans="1:15">
      <c r="A52" s="53">
        <v>42654</v>
      </c>
      <c r="B52" t="s">
        <v>21</v>
      </c>
      <c r="C52" t="s">
        <v>17</v>
      </c>
      <c r="D52" t="s">
        <v>22</v>
      </c>
      <c r="E52" t="s">
        <v>23</v>
      </c>
      <c r="F52" t="s">
        <v>14</v>
      </c>
      <c r="G52">
        <v>56.68</v>
      </c>
      <c r="H52">
        <v>0</v>
      </c>
      <c r="I52">
        <v>0</v>
      </c>
      <c r="J52">
        <v>0</v>
      </c>
      <c r="K52" t="s">
        <v>370</v>
      </c>
      <c r="L52" s="62" t="s">
        <v>355</v>
      </c>
      <c r="M52" s="84">
        <f>SUM(I51)</f>
        <v>52.8</v>
      </c>
    </row>
    <row r="53" spans="1:15">
      <c r="A53" s="53">
        <v>42684</v>
      </c>
      <c r="B53" t="s">
        <v>21</v>
      </c>
      <c r="C53" t="s">
        <v>17</v>
      </c>
      <c r="D53" t="s">
        <v>22</v>
      </c>
      <c r="E53" t="s">
        <v>23</v>
      </c>
      <c r="F53" t="s">
        <v>14</v>
      </c>
      <c r="G53">
        <v>56.68</v>
      </c>
      <c r="H53">
        <v>0</v>
      </c>
      <c r="I53">
        <v>0</v>
      </c>
      <c r="J53">
        <v>0</v>
      </c>
      <c r="K53" t="s">
        <v>370</v>
      </c>
      <c r="L53" s="69" t="s">
        <v>356</v>
      </c>
      <c r="M53" s="57">
        <f>SUM(G41:G47)</f>
        <v>22866.39</v>
      </c>
      <c r="N53" t="s">
        <v>370</v>
      </c>
    </row>
    <row r="54" spans="1:15">
      <c r="A54" s="53">
        <v>42716</v>
      </c>
      <c r="B54" t="s">
        <v>21</v>
      </c>
      <c r="C54" t="s">
        <v>17</v>
      </c>
      <c r="D54" t="s">
        <v>22</v>
      </c>
      <c r="E54" t="s">
        <v>23</v>
      </c>
      <c r="F54" t="s">
        <v>14</v>
      </c>
      <c r="G54">
        <v>56.68</v>
      </c>
      <c r="H54">
        <v>0</v>
      </c>
      <c r="I54">
        <v>0</v>
      </c>
      <c r="J54">
        <v>0</v>
      </c>
      <c r="K54" t="s">
        <v>370</v>
      </c>
      <c r="L54" s="69" t="s">
        <v>277</v>
      </c>
      <c r="M54" s="57">
        <f>SUM(G93)</f>
        <v>55.59</v>
      </c>
      <c r="N54" t="s">
        <v>370</v>
      </c>
    </row>
    <row r="55" spans="1:15">
      <c r="A55" s="53">
        <v>42667</v>
      </c>
      <c r="B55" t="s">
        <v>585</v>
      </c>
      <c r="C55" t="s">
        <v>20</v>
      </c>
      <c r="D55" t="s">
        <v>353</v>
      </c>
      <c r="E55" t="s">
        <v>157</v>
      </c>
      <c r="F55" t="s">
        <v>648</v>
      </c>
      <c r="G55">
        <v>0</v>
      </c>
      <c r="H55">
        <v>0</v>
      </c>
      <c r="I55">
        <v>88.85</v>
      </c>
      <c r="J55">
        <v>0</v>
      </c>
      <c r="K55" t="s">
        <v>370</v>
      </c>
      <c r="L55" s="70" t="s">
        <v>357</v>
      </c>
      <c r="M55" s="81"/>
    </row>
    <row r="56" spans="1:15">
      <c r="A56" s="53">
        <v>42697</v>
      </c>
      <c r="B56" t="s">
        <v>674</v>
      </c>
      <c r="C56" t="s">
        <v>20</v>
      </c>
      <c r="D56" t="s">
        <v>700</v>
      </c>
      <c r="E56" t="s">
        <v>157</v>
      </c>
      <c r="F56" t="s">
        <v>701</v>
      </c>
      <c r="G56">
        <v>0</v>
      </c>
      <c r="H56">
        <v>0</v>
      </c>
      <c r="I56">
        <v>15.99</v>
      </c>
      <c r="J56">
        <v>0</v>
      </c>
      <c r="K56" t="s">
        <v>370</v>
      </c>
      <c r="L56" s="66" t="s">
        <v>358</v>
      </c>
      <c r="M56" s="85"/>
    </row>
    <row r="57" spans="1:15">
      <c r="A57" s="53">
        <v>42697</v>
      </c>
      <c r="B57" t="s">
        <v>675</v>
      </c>
      <c r="C57" t="s">
        <v>20</v>
      </c>
      <c r="D57" t="s">
        <v>688</v>
      </c>
      <c r="E57" t="s">
        <v>157</v>
      </c>
      <c r="F57" t="s">
        <v>687</v>
      </c>
      <c r="G57">
        <v>0</v>
      </c>
      <c r="H57">
        <v>0</v>
      </c>
      <c r="I57">
        <v>29.36</v>
      </c>
      <c r="J57">
        <v>0</v>
      </c>
      <c r="K57" t="s">
        <v>370</v>
      </c>
      <c r="L57" s="60" t="s">
        <v>359</v>
      </c>
      <c r="M57" s="83"/>
    </row>
    <row r="58" spans="1:15">
      <c r="A58" s="53">
        <v>42645</v>
      </c>
      <c r="B58" t="s">
        <v>11</v>
      </c>
      <c r="C58" t="s">
        <v>20</v>
      </c>
      <c r="D58" t="s">
        <v>12</v>
      </c>
      <c r="E58" t="s">
        <v>13</v>
      </c>
      <c r="F58" t="s">
        <v>14</v>
      </c>
      <c r="G58">
        <v>0</v>
      </c>
      <c r="H58">
        <v>0</v>
      </c>
      <c r="I58">
        <v>70</v>
      </c>
      <c r="J58">
        <v>0</v>
      </c>
      <c r="K58" t="s">
        <v>370</v>
      </c>
      <c r="L58" s="60" t="s">
        <v>360</v>
      </c>
      <c r="M58" s="83"/>
    </row>
    <row r="59" spans="1:15">
      <c r="A59" s="53">
        <v>42649</v>
      </c>
      <c r="B59" t="s">
        <v>42</v>
      </c>
      <c r="C59" t="s">
        <v>20</v>
      </c>
      <c r="D59" t="s">
        <v>43</v>
      </c>
      <c r="E59" t="s">
        <v>13</v>
      </c>
      <c r="F59" t="s">
        <v>14</v>
      </c>
      <c r="G59">
        <v>0</v>
      </c>
      <c r="H59">
        <v>0</v>
      </c>
      <c r="I59">
        <v>36.67</v>
      </c>
      <c r="J59">
        <v>0</v>
      </c>
      <c r="K59" t="s">
        <v>370</v>
      </c>
      <c r="L59" s="62" t="s">
        <v>340</v>
      </c>
      <c r="M59" s="84"/>
    </row>
    <row r="60" spans="1:15">
      <c r="A60" s="53">
        <v>42662</v>
      </c>
      <c r="B60" t="s">
        <v>644</v>
      </c>
      <c r="C60" t="s">
        <v>20</v>
      </c>
      <c r="D60" t="s">
        <v>645</v>
      </c>
      <c r="E60" t="s">
        <v>13</v>
      </c>
      <c r="F60" t="s">
        <v>647</v>
      </c>
      <c r="G60">
        <v>0</v>
      </c>
      <c r="H60">
        <v>0</v>
      </c>
      <c r="I60">
        <v>17</v>
      </c>
      <c r="J60">
        <v>0</v>
      </c>
      <c r="K60" t="s">
        <v>370</v>
      </c>
      <c r="L60" s="68" t="s">
        <v>279</v>
      </c>
      <c r="M60" s="57"/>
    </row>
    <row r="61" spans="1:15">
      <c r="A61" s="53">
        <v>42668</v>
      </c>
      <c r="B61" t="s">
        <v>72</v>
      </c>
      <c r="C61" t="s">
        <v>20</v>
      </c>
      <c r="D61" t="s">
        <v>74</v>
      </c>
      <c r="E61" t="s">
        <v>13</v>
      </c>
      <c r="F61" t="s">
        <v>14</v>
      </c>
      <c r="G61">
        <v>0</v>
      </c>
      <c r="H61">
        <v>0</v>
      </c>
      <c r="I61">
        <v>112.06</v>
      </c>
      <c r="J61">
        <v>0</v>
      </c>
      <c r="K61" t="s">
        <v>370</v>
      </c>
      <c r="L61" s="69" t="s">
        <v>368</v>
      </c>
      <c r="M61" s="57">
        <f>SUM(G112)</f>
        <v>1057.74</v>
      </c>
      <c r="N61" t="s">
        <v>370</v>
      </c>
    </row>
    <row r="62" spans="1:15">
      <c r="A62" s="53">
        <v>42669</v>
      </c>
      <c r="B62" t="s">
        <v>73</v>
      </c>
      <c r="C62" t="s">
        <v>20</v>
      </c>
      <c r="D62" t="s">
        <v>74</v>
      </c>
      <c r="E62" t="s">
        <v>13</v>
      </c>
      <c r="F62" t="s">
        <v>14</v>
      </c>
      <c r="G62">
        <v>0</v>
      </c>
      <c r="H62">
        <v>0</v>
      </c>
      <c r="I62">
        <v>60.55</v>
      </c>
      <c r="J62">
        <v>0</v>
      </c>
      <c r="K62" t="s">
        <v>370</v>
      </c>
      <c r="L62" s="69" t="s">
        <v>369</v>
      </c>
      <c r="M62" s="57">
        <f>SUM(I94+I95+I96+G97+G98+G99+G100+G101+G102)</f>
        <v>907.21</v>
      </c>
      <c r="N62" t="s">
        <v>370</v>
      </c>
      <c r="O62" t="s">
        <v>744</v>
      </c>
    </row>
    <row r="63" spans="1:15">
      <c r="A63" s="53">
        <v>42669</v>
      </c>
      <c r="B63" t="s">
        <v>73</v>
      </c>
      <c r="C63" t="s">
        <v>20</v>
      </c>
      <c r="D63" t="s">
        <v>74</v>
      </c>
      <c r="E63" t="s">
        <v>13</v>
      </c>
      <c r="F63" t="s">
        <v>14</v>
      </c>
      <c r="G63">
        <v>0</v>
      </c>
      <c r="H63">
        <v>0</v>
      </c>
      <c r="I63">
        <v>70.13</v>
      </c>
      <c r="J63">
        <v>0</v>
      </c>
      <c r="K63" t="s">
        <v>370</v>
      </c>
      <c r="L63" s="69" t="s">
        <v>60</v>
      </c>
      <c r="M63" s="57">
        <f>SUM(G111)</f>
        <v>216.93</v>
      </c>
      <c r="N63" t="s">
        <v>370</v>
      </c>
    </row>
    <row r="64" spans="1:15">
      <c r="A64" s="53">
        <v>42675</v>
      </c>
      <c r="B64" t="s">
        <v>11</v>
      </c>
      <c r="C64" t="s">
        <v>20</v>
      </c>
      <c r="D64" t="s">
        <v>12</v>
      </c>
      <c r="E64" t="s">
        <v>13</v>
      </c>
      <c r="F64" t="s">
        <v>14</v>
      </c>
      <c r="G64">
        <v>0</v>
      </c>
      <c r="H64">
        <v>0</v>
      </c>
      <c r="I64">
        <v>70</v>
      </c>
      <c r="J64">
        <v>0</v>
      </c>
      <c r="K64" t="s">
        <v>370</v>
      </c>
      <c r="L64" s="63" t="s">
        <v>282</v>
      </c>
      <c r="M64" s="81">
        <f>SUM(M65)</f>
        <v>4880</v>
      </c>
      <c r="N64" t="s">
        <v>370</v>
      </c>
    </row>
    <row r="65" spans="1:14">
      <c r="A65" s="53">
        <v>42680</v>
      </c>
      <c r="B65" t="s">
        <v>42</v>
      </c>
      <c r="C65" t="s">
        <v>20</v>
      </c>
      <c r="D65" t="s">
        <v>43</v>
      </c>
      <c r="E65" t="s">
        <v>13</v>
      </c>
      <c r="F65" t="s">
        <v>14</v>
      </c>
      <c r="G65">
        <v>0</v>
      </c>
      <c r="H65">
        <v>0</v>
      </c>
      <c r="I65">
        <v>37.270000000000003</v>
      </c>
      <c r="J65">
        <v>0</v>
      </c>
      <c r="K65" t="s">
        <v>370</v>
      </c>
      <c r="L65" s="71" t="s">
        <v>62</v>
      </c>
      <c r="M65" s="84">
        <f>SUM(G82:G92)</f>
        <v>4880</v>
      </c>
    </row>
    <row r="66" spans="1:14">
      <c r="A66" s="53">
        <v>42701</v>
      </c>
      <c r="B66" t="s">
        <v>72</v>
      </c>
      <c r="C66" t="s">
        <v>20</v>
      </c>
      <c r="D66" t="s">
        <v>74</v>
      </c>
      <c r="E66" t="s">
        <v>13</v>
      </c>
      <c r="F66" t="s">
        <v>14</v>
      </c>
      <c r="G66">
        <v>0</v>
      </c>
      <c r="H66">
        <v>0</v>
      </c>
      <c r="I66">
        <v>112.06</v>
      </c>
      <c r="J66">
        <v>0</v>
      </c>
      <c r="K66" t="s">
        <v>370</v>
      </c>
      <c r="L66" s="72" t="s">
        <v>361</v>
      </c>
      <c r="M66" s="57"/>
    </row>
    <row r="67" spans="1:14">
      <c r="A67" s="53">
        <v>42702</v>
      </c>
      <c r="B67" t="s">
        <v>73</v>
      </c>
      <c r="C67" t="s">
        <v>20</v>
      </c>
      <c r="D67" t="s">
        <v>74</v>
      </c>
      <c r="E67" t="s">
        <v>13</v>
      </c>
      <c r="F67" t="s">
        <v>14</v>
      </c>
      <c r="G67">
        <v>0</v>
      </c>
      <c r="H67">
        <v>0</v>
      </c>
      <c r="I67">
        <v>66.459999999999994</v>
      </c>
      <c r="J67">
        <v>0</v>
      </c>
      <c r="K67" t="s">
        <v>370</v>
      </c>
      <c r="L67" s="73" t="s">
        <v>97</v>
      </c>
      <c r="M67" s="81"/>
    </row>
    <row r="68" spans="1:14">
      <c r="A68" s="53">
        <v>42702</v>
      </c>
      <c r="B68" t="s">
        <v>73</v>
      </c>
      <c r="C68" t="s">
        <v>20</v>
      </c>
      <c r="D68" t="s">
        <v>74</v>
      </c>
      <c r="E68" t="s">
        <v>13</v>
      </c>
      <c r="F68" t="s">
        <v>14</v>
      </c>
      <c r="G68">
        <v>0</v>
      </c>
      <c r="H68">
        <v>0</v>
      </c>
      <c r="I68">
        <v>70.13</v>
      </c>
      <c r="J68">
        <v>0</v>
      </c>
      <c r="K68" t="s">
        <v>370</v>
      </c>
      <c r="L68" s="74" t="s">
        <v>362</v>
      </c>
      <c r="M68" s="83"/>
    </row>
    <row r="69" spans="1:14">
      <c r="A69" s="53">
        <v>42706</v>
      </c>
      <c r="B69" t="s">
        <v>11</v>
      </c>
      <c r="C69" t="s">
        <v>20</v>
      </c>
      <c r="D69" t="s">
        <v>12</v>
      </c>
      <c r="E69" t="s">
        <v>13</v>
      </c>
      <c r="F69" t="s">
        <v>14</v>
      </c>
      <c r="G69">
        <v>0</v>
      </c>
      <c r="H69">
        <v>0</v>
      </c>
      <c r="I69">
        <v>70</v>
      </c>
      <c r="J69">
        <v>0</v>
      </c>
      <c r="K69" t="s">
        <v>370</v>
      </c>
      <c r="L69" s="74" t="s">
        <v>363</v>
      </c>
      <c r="M69" s="83"/>
    </row>
    <row r="70" spans="1:14">
      <c r="A70" s="53">
        <v>42710</v>
      </c>
      <c r="B70" t="s">
        <v>42</v>
      </c>
      <c r="C70" t="s">
        <v>20</v>
      </c>
      <c r="D70" t="s">
        <v>43</v>
      </c>
      <c r="E70" t="s">
        <v>13</v>
      </c>
      <c r="F70" t="s">
        <v>14</v>
      </c>
      <c r="G70">
        <v>0</v>
      </c>
      <c r="H70">
        <v>0</v>
      </c>
      <c r="I70">
        <v>36.85</v>
      </c>
      <c r="J70">
        <v>0</v>
      </c>
      <c r="K70" t="s">
        <v>370</v>
      </c>
      <c r="L70" s="75" t="s">
        <v>364</v>
      </c>
      <c r="M70" s="84"/>
    </row>
    <row r="71" spans="1:14">
      <c r="A71" s="53">
        <v>43097</v>
      </c>
      <c r="B71" t="s">
        <v>73</v>
      </c>
      <c r="C71" t="s">
        <v>20</v>
      </c>
      <c r="D71" t="s">
        <v>74</v>
      </c>
      <c r="E71" t="s">
        <v>13</v>
      </c>
      <c r="F71" t="s">
        <v>14</v>
      </c>
      <c r="G71">
        <v>0</v>
      </c>
      <c r="H71">
        <v>0</v>
      </c>
      <c r="I71">
        <v>60.55</v>
      </c>
      <c r="J71">
        <v>0</v>
      </c>
      <c r="K71" t="s">
        <v>370</v>
      </c>
      <c r="L71" s="69" t="s">
        <v>285</v>
      </c>
      <c r="M71" s="57"/>
    </row>
    <row r="72" spans="1:14">
      <c r="A72" s="53">
        <v>43097</v>
      </c>
      <c r="B72" t="s">
        <v>73</v>
      </c>
      <c r="C72" t="s">
        <v>20</v>
      </c>
      <c r="D72" t="s">
        <v>74</v>
      </c>
      <c r="E72" t="s">
        <v>13</v>
      </c>
      <c r="F72" t="s">
        <v>14</v>
      </c>
      <c r="G72">
        <v>0</v>
      </c>
      <c r="H72">
        <v>0</v>
      </c>
      <c r="I72">
        <v>70.13</v>
      </c>
      <c r="J72">
        <v>0</v>
      </c>
      <c r="K72" t="s">
        <v>370</v>
      </c>
      <c r="L72" s="69" t="s">
        <v>576</v>
      </c>
      <c r="M72" s="57">
        <f>SUM(G75)</f>
        <v>1</v>
      </c>
      <c r="N72" t="s">
        <v>370</v>
      </c>
    </row>
    <row r="73" spans="1:14">
      <c r="A73" s="53">
        <v>43098</v>
      </c>
      <c r="B73" t="s">
        <v>72</v>
      </c>
      <c r="C73" t="s">
        <v>20</v>
      </c>
      <c r="D73" t="s">
        <v>74</v>
      </c>
      <c r="E73" t="s">
        <v>13</v>
      </c>
      <c r="F73" t="s">
        <v>14</v>
      </c>
      <c r="G73">
        <v>0</v>
      </c>
      <c r="H73">
        <v>0</v>
      </c>
      <c r="I73">
        <v>112.06</v>
      </c>
      <c r="J73">
        <v>0</v>
      </c>
      <c r="K73" t="s">
        <v>370</v>
      </c>
      <c r="L73" s="80" t="s">
        <v>515</v>
      </c>
      <c r="M73" s="183">
        <f>SUM(M2+M3+M4+M6+M10+M30+M47+M53+M54+M61+M62+M63+M64+M72)</f>
        <v>99983.330000000016</v>
      </c>
    </row>
    <row r="74" spans="1:14">
      <c r="A74" s="53">
        <v>42737</v>
      </c>
      <c r="B74" t="s">
        <v>11</v>
      </c>
      <c r="C74" t="s">
        <v>20</v>
      </c>
      <c r="D74" t="s">
        <v>12</v>
      </c>
      <c r="E74" t="s">
        <v>13</v>
      </c>
      <c r="F74" t="s">
        <v>14</v>
      </c>
      <c r="G74">
        <v>0</v>
      </c>
      <c r="H74">
        <v>0</v>
      </c>
      <c r="I74">
        <v>70</v>
      </c>
      <c r="J74">
        <v>0</v>
      </c>
      <c r="K74" t="s">
        <v>370</v>
      </c>
    </row>
    <row r="75" spans="1:14">
      <c r="A75" s="53">
        <v>42724</v>
      </c>
      <c r="B75" t="s">
        <v>209</v>
      </c>
      <c r="C75" t="s">
        <v>17</v>
      </c>
      <c r="D75" t="s">
        <v>738</v>
      </c>
      <c r="E75" t="s">
        <v>575</v>
      </c>
      <c r="F75" t="s">
        <v>736</v>
      </c>
      <c r="G75">
        <v>1</v>
      </c>
      <c r="H75">
        <v>0</v>
      </c>
      <c r="I75">
        <v>0</v>
      </c>
      <c r="J75">
        <v>0</v>
      </c>
      <c r="K75" t="s">
        <v>370</v>
      </c>
    </row>
    <row r="76" spans="1:14">
      <c r="A76" s="53">
        <v>42649</v>
      </c>
      <c r="B76" t="s">
        <v>102</v>
      </c>
      <c r="C76" t="s">
        <v>17</v>
      </c>
      <c r="D76" t="s">
        <v>702</v>
      </c>
      <c r="E76" t="s">
        <v>103</v>
      </c>
      <c r="F76" t="s">
        <v>14</v>
      </c>
      <c r="G76">
        <v>0</v>
      </c>
      <c r="H76">
        <v>9305.8700000000008</v>
      </c>
      <c r="I76">
        <v>0</v>
      </c>
      <c r="J76">
        <v>0</v>
      </c>
      <c r="K76" t="s">
        <v>370</v>
      </c>
    </row>
    <row r="77" spans="1:14">
      <c r="A77" s="53">
        <v>42668</v>
      </c>
      <c r="B77" t="s">
        <v>102</v>
      </c>
      <c r="C77" t="s">
        <v>17</v>
      </c>
      <c r="D77" t="s">
        <v>642</v>
      </c>
      <c r="E77" t="s">
        <v>103</v>
      </c>
      <c r="F77" t="s">
        <v>14</v>
      </c>
      <c r="G77">
        <v>0</v>
      </c>
      <c r="H77">
        <v>21757.64</v>
      </c>
      <c r="I77">
        <v>0</v>
      </c>
      <c r="J77">
        <v>0</v>
      </c>
      <c r="K77" t="s">
        <v>370</v>
      </c>
    </row>
    <row r="78" spans="1:14">
      <c r="A78" s="53">
        <v>42702</v>
      </c>
      <c r="B78" t="s">
        <v>102</v>
      </c>
      <c r="C78" t="s">
        <v>17</v>
      </c>
      <c r="D78" t="s">
        <v>672</v>
      </c>
      <c r="E78" t="s">
        <v>103</v>
      </c>
      <c r="F78" t="s">
        <v>14</v>
      </c>
      <c r="G78">
        <v>0</v>
      </c>
      <c r="H78">
        <v>9877.23</v>
      </c>
      <c r="I78">
        <v>0</v>
      </c>
      <c r="J78">
        <v>0</v>
      </c>
      <c r="K78" t="s">
        <v>370</v>
      </c>
    </row>
    <row r="79" spans="1:14">
      <c r="A79" s="53">
        <v>42739</v>
      </c>
      <c r="B79" t="s">
        <v>102</v>
      </c>
      <c r="C79" t="s">
        <v>17</v>
      </c>
      <c r="D79" t="s">
        <v>728</v>
      </c>
      <c r="E79" t="s">
        <v>103</v>
      </c>
      <c r="F79" t="s">
        <v>743</v>
      </c>
      <c r="G79">
        <v>0</v>
      </c>
      <c r="H79">
        <v>9319.7800000000007</v>
      </c>
      <c r="I79">
        <v>0</v>
      </c>
      <c r="J79">
        <v>0</v>
      </c>
      <c r="K79" t="s">
        <v>370</v>
      </c>
    </row>
    <row r="80" spans="1:14">
      <c r="A80" s="53">
        <v>42689</v>
      </c>
      <c r="B80" t="s">
        <v>102</v>
      </c>
      <c r="C80" t="s">
        <v>17</v>
      </c>
      <c r="D80" t="s">
        <v>692</v>
      </c>
      <c r="E80" t="s">
        <v>693</v>
      </c>
      <c r="F80" t="s">
        <v>14</v>
      </c>
      <c r="G80">
        <v>0</v>
      </c>
      <c r="H80">
        <v>6600</v>
      </c>
      <c r="I80">
        <v>0</v>
      </c>
      <c r="J80">
        <v>0</v>
      </c>
      <c r="K80" t="s">
        <v>370</v>
      </c>
    </row>
    <row r="81" spans="1:11">
      <c r="A81" s="53">
        <v>42649</v>
      </c>
      <c r="B81" t="s">
        <v>694</v>
      </c>
      <c r="C81" t="s">
        <v>17</v>
      </c>
      <c r="D81" t="s">
        <v>694</v>
      </c>
      <c r="E81" t="s">
        <v>695</v>
      </c>
      <c r="F81" t="s">
        <v>14</v>
      </c>
      <c r="G81">
        <v>0</v>
      </c>
      <c r="H81">
        <v>500</v>
      </c>
      <c r="I81">
        <v>0</v>
      </c>
      <c r="J81">
        <v>0</v>
      </c>
      <c r="K81" t="s">
        <v>370</v>
      </c>
    </row>
    <row r="82" spans="1:11">
      <c r="A82" s="53">
        <v>42649</v>
      </c>
      <c r="B82" t="s">
        <v>611</v>
      </c>
      <c r="C82" t="s">
        <v>17</v>
      </c>
      <c r="D82" t="s">
        <v>62</v>
      </c>
      <c r="E82" t="s">
        <v>63</v>
      </c>
      <c r="F82" t="s">
        <v>630</v>
      </c>
      <c r="G82">
        <v>300</v>
      </c>
      <c r="H82">
        <v>0</v>
      </c>
      <c r="I82">
        <v>0</v>
      </c>
      <c r="J82">
        <v>0</v>
      </c>
      <c r="K82" t="s">
        <v>370</v>
      </c>
    </row>
    <row r="83" spans="1:11">
      <c r="A83" s="53">
        <v>42649</v>
      </c>
      <c r="B83" t="s">
        <v>612</v>
      </c>
      <c r="C83" t="s">
        <v>17</v>
      </c>
      <c r="D83" t="s">
        <v>62</v>
      </c>
      <c r="E83" t="s">
        <v>63</v>
      </c>
      <c r="F83" t="s">
        <v>631</v>
      </c>
      <c r="G83">
        <v>400</v>
      </c>
      <c r="H83">
        <v>0</v>
      </c>
      <c r="I83">
        <v>0</v>
      </c>
      <c r="J83">
        <v>0</v>
      </c>
      <c r="K83" t="s">
        <v>370</v>
      </c>
    </row>
    <row r="84" spans="1:11">
      <c r="A84" s="53">
        <v>42654</v>
      </c>
      <c r="B84" t="s">
        <v>613</v>
      </c>
      <c r="C84" t="s">
        <v>17</v>
      </c>
      <c r="D84" t="s">
        <v>62</v>
      </c>
      <c r="E84" t="s">
        <v>63</v>
      </c>
      <c r="F84" t="s">
        <v>632</v>
      </c>
      <c r="G84">
        <v>480</v>
      </c>
      <c r="H84">
        <v>0</v>
      </c>
      <c r="I84">
        <v>0</v>
      </c>
      <c r="J84">
        <v>0</v>
      </c>
      <c r="K84" t="s">
        <v>370</v>
      </c>
    </row>
    <row r="85" spans="1:11">
      <c r="A85" s="53">
        <v>42654</v>
      </c>
      <c r="B85" t="s">
        <v>614</v>
      </c>
      <c r="C85" t="s">
        <v>17</v>
      </c>
      <c r="D85" t="s">
        <v>62</v>
      </c>
      <c r="E85" t="s">
        <v>63</v>
      </c>
      <c r="F85" t="s">
        <v>633</v>
      </c>
      <c r="G85">
        <v>480</v>
      </c>
      <c r="H85">
        <v>0</v>
      </c>
      <c r="I85">
        <v>0</v>
      </c>
      <c r="J85">
        <v>0</v>
      </c>
      <c r="K85" t="s">
        <v>370</v>
      </c>
    </row>
    <row r="86" spans="1:11">
      <c r="A86" s="53">
        <v>42656</v>
      </c>
      <c r="B86" t="s">
        <v>616</v>
      </c>
      <c r="C86" t="s">
        <v>17</v>
      </c>
      <c r="D86" t="s">
        <v>62</v>
      </c>
      <c r="E86" t="s">
        <v>63</v>
      </c>
      <c r="F86" t="s">
        <v>636</v>
      </c>
      <c r="G86">
        <v>650</v>
      </c>
      <c r="H86">
        <v>0</v>
      </c>
      <c r="I86">
        <v>0</v>
      </c>
      <c r="J86">
        <v>0</v>
      </c>
      <c r="K86" t="s">
        <v>370</v>
      </c>
    </row>
    <row r="87" spans="1:11">
      <c r="A87" s="53">
        <v>42667</v>
      </c>
      <c r="B87" t="s">
        <v>641</v>
      </c>
      <c r="C87" t="s">
        <v>17</v>
      </c>
      <c r="D87" t="s">
        <v>62</v>
      </c>
      <c r="E87" t="s">
        <v>63</v>
      </c>
      <c r="F87" t="s">
        <v>646</v>
      </c>
      <c r="G87">
        <v>70</v>
      </c>
      <c r="H87">
        <v>0</v>
      </c>
      <c r="I87">
        <v>0</v>
      </c>
      <c r="J87">
        <v>0</v>
      </c>
      <c r="K87" t="s">
        <v>370</v>
      </c>
    </row>
    <row r="88" spans="1:11">
      <c r="A88" s="53">
        <v>42695</v>
      </c>
      <c r="B88" t="s">
        <v>668</v>
      </c>
      <c r="C88" t="s">
        <v>17</v>
      </c>
      <c r="D88" t="s">
        <v>62</v>
      </c>
      <c r="E88" t="s">
        <v>63</v>
      </c>
      <c r="F88" t="s">
        <v>684</v>
      </c>
      <c r="G88">
        <v>480</v>
      </c>
      <c r="H88">
        <v>0</v>
      </c>
      <c r="I88">
        <v>0</v>
      </c>
      <c r="J88">
        <v>0</v>
      </c>
      <c r="K88" t="s">
        <v>370</v>
      </c>
    </row>
    <row r="89" spans="1:11">
      <c r="A89" s="53">
        <v>42695</v>
      </c>
      <c r="B89" t="s">
        <v>669</v>
      </c>
      <c r="C89" t="s">
        <v>17</v>
      </c>
      <c r="D89" t="s">
        <v>62</v>
      </c>
      <c r="E89" t="s">
        <v>63</v>
      </c>
      <c r="F89" t="s">
        <v>685</v>
      </c>
      <c r="G89">
        <v>500</v>
      </c>
      <c r="H89">
        <v>0</v>
      </c>
      <c r="I89">
        <v>0</v>
      </c>
      <c r="J89">
        <v>0</v>
      </c>
      <c r="K89" t="s">
        <v>370</v>
      </c>
    </row>
    <row r="90" spans="1:11">
      <c r="A90" s="53">
        <v>42709</v>
      </c>
      <c r="B90" t="s">
        <v>706</v>
      </c>
      <c r="C90" t="s">
        <v>17</v>
      </c>
      <c r="D90" t="s">
        <v>62</v>
      </c>
      <c r="E90" t="s">
        <v>63</v>
      </c>
      <c r="F90" t="s">
        <v>715</v>
      </c>
      <c r="G90">
        <v>480</v>
      </c>
      <c r="H90">
        <v>0</v>
      </c>
      <c r="I90">
        <v>0</v>
      </c>
      <c r="J90">
        <v>0</v>
      </c>
      <c r="K90" t="s">
        <v>370</v>
      </c>
    </row>
    <row r="91" spans="1:11">
      <c r="A91" s="53">
        <v>42711</v>
      </c>
      <c r="B91" t="s">
        <v>710</v>
      </c>
      <c r="C91" t="s">
        <v>17</v>
      </c>
      <c r="D91" t="s">
        <v>62</v>
      </c>
      <c r="E91" t="s">
        <v>63</v>
      </c>
      <c r="F91" t="s">
        <v>720</v>
      </c>
      <c r="G91">
        <v>390</v>
      </c>
      <c r="H91">
        <v>0</v>
      </c>
      <c r="I91">
        <v>0</v>
      </c>
      <c r="J91">
        <v>0</v>
      </c>
      <c r="K91" t="s">
        <v>370</v>
      </c>
    </row>
    <row r="92" spans="1:11">
      <c r="A92" s="53">
        <v>42711</v>
      </c>
      <c r="B92" t="s">
        <v>711</v>
      </c>
      <c r="C92" t="s">
        <v>17</v>
      </c>
      <c r="D92" t="s">
        <v>62</v>
      </c>
      <c r="E92" t="s">
        <v>63</v>
      </c>
      <c r="F92" t="s">
        <v>721</v>
      </c>
      <c r="G92">
        <v>650</v>
      </c>
      <c r="H92">
        <v>0</v>
      </c>
      <c r="I92">
        <v>0</v>
      </c>
      <c r="J92">
        <v>0</v>
      </c>
      <c r="K92" t="s">
        <v>370</v>
      </c>
    </row>
    <row r="93" spans="1:11">
      <c r="A93" s="53">
        <v>42698</v>
      </c>
      <c r="B93" t="s">
        <v>670</v>
      </c>
      <c r="C93" t="s">
        <v>17</v>
      </c>
      <c r="D93" t="s">
        <v>698</v>
      </c>
      <c r="E93" t="s">
        <v>277</v>
      </c>
      <c r="F93" t="s">
        <v>699</v>
      </c>
      <c r="G93">
        <v>55.59</v>
      </c>
      <c r="H93">
        <v>0</v>
      </c>
      <c r="I93">
        <v>0</v>
      </c>
      <c r="J93">
        <v>0</v>
      </c>
      <c r="K93" t="s">
        <v>370</v>
      </c>
    </row>
    <row r="94" spans="1:11">
      <c r="A94" s="53">
        <v>42674</v>
      </c>
      <c r="B94" t="s">
        <v>652</v>
      </c>
      <c r="C94" t="s">
        <v>20</v>
      </c>
      <c r="D94" t="s">
        <v>677</v>
      </c>
      <c r="E94" t="s">
        <v>696</v>
      </c>
      <c r="F94" t="s">
        <v>689</v>
      </c>
      <c r="G94">
        <v>0</v>
      </c>
      <c r="H94">
        <v>0</v>
      </c>
      <c r="I94">
        <v>5.46</v>
      </c>
      <c r="J94">
        <v>0</v>
      </c>
      <c r="K94" t="s">
        <v>370</v>
      </c>
    </row>
    <row r="95" spans="1:11">
      <c r="A95" s="53">
        <v>42675</v>
      </c>
      <c r="B95" t="s">
        <v>592</v>
      </c>
      <c r="C95" t="s">
        <v>20</v>
      </c>
      <c r="D95" t="s">
        <v>677</v>
      </c>
      <c r="E95" t="s">
        <v>696</v>
      </c>
      <c r="F95" t="s">
        <v>690</v>
      </c>
      <c r="G95">
        <v>0</v>
      </c>
      <c r="H95">
        <v>0</v>
      </c>
      <c r="I95">
        <v>33.25</v>
      </c>
      <c r="J95">
        <v>0</v>
      </c>
      <c r="K95" t="s">
        <v>370</v>
      </c>
    </row>
    <row r="96" spans="1:11">
      <c r="A96" s="53">
        <v>42676</v>
      </c>
      <c r="B96" t="s">
        <v>653</v>
      </c>
      <c r="C96" t="s">
        <v>20</v>
      </c>
      <c r="D96" t="s">
        <v>677</v>
      </c>
      <c r="E96" t="s">
        <v>696</v>
      </c>
      <c r="F96" t="s">
        <v>734</v>
      </c>
      <c r="G96">
        <v>0</v>
      </c>
      <c r="H96">
        <v>0</v>
      </c>
      <c r="I96">
        <v>38.83</v>
      </c>
      <c r="J96">
        <v>0</v>
      </c>
      <c r="K96" t="s">
        <v>370</v>
      </c>
    </row>
    <row r="97" spans="1:11">
      <c r="A97" s="53">
        <v>42682</v>
      </c>
      <c r="B97" t="s">
        <v>663</v>
      </c>
      <c r="C97" t="s">
        <v>17</v>
      </c>
      <c r="D97" t="s">
        <v>677</v>
      </c>
      <c r="E97" t="s">
        <v>696</v>
      </c>
      <c r="F97" t="s">
        <v>678</v>
      </c>
      <c r="G97">
        <v>147.47</v>
      </c>
      <c r="H97">
        <v>0</v>
      </c>
      <c r="I97">
        <v>0</v>
      </c>
      <c r="J97">
        <v>0</v>
      </c>
      <c r="K97" t="s">
        <v>370</v>
      </c>
    </row>
    <row r="98" spans="1:11">
      <c r="A98" s="53">
        <v>42705</v>
      </c>
      <c r="B98" t="s">
        <v>705</v>
      </c>
      <c r="C98" t="s">
        <v>17</v>
      </c>
      <c r="D98" t="s">
        <v>677</v>
      </c>
      <c r="E98" t="s">
        <v>696</v>
      </c>
      <c r="F98" t="s">
        <v>714</v>
      </c>
      <c r="G98">
        <v>48.83</v>
      </c>
      <c r="H98">
        <v>0</v>
      </c>
      <c r="I98">
        <v>0</v>
      </c>
      <c r="J98">
        <v>0</v>
      </c>
      <c r="K98" t="s">
        <v>370</v>
      </c>
    </row>
    <row r="99" spans="1:11">
      <c r="A99" s="53">
        <v>42711</v>
      </c>
      <c r="B99" t="s">
        <v>708</v>
      </c>
      <c r="C99" t="s">
        <v>17</v>
      </c>
      <c r="D99" t="s">
        <v>677</v>
      </c>
      <c r="E99" t="s">
        <v>696</v>
      </c>
      <c r="F99" t="s">
        <v>718</v>
      </c>
      <c r="G99">
        <v>51.85</v>
      </c>
      <c r="H99">
        <v>0</v>
      </c>
      <c r="I99">
        <v>0</v>
      </c>
      <c r="J99">
        <v>0</v>
      </c>
      <c r="K99" t="s">
        <v>370</v>
      </c>
    </row>
    <row r="100" spans="1:11">
      <c r="A100" s="53">
        <v>42712</v>
      </c>
      <c r="B100" t="s">
        <v>712</v>
      </c>
      <c r="C100" t="s">
        <v>17</v>
      </c>
      <c r="D100" t="s">
        <v>677</v>
      </c>
      <c r="E100" t="s">
        <v>696</v>
      </c>
      <c r="F100" t="s">
        <v>722</v>
      </c>
      <c r="G100">
        <v>68.98</v>
      </c>
      <c r="H100">
        <v>0</v>
      </c>
      <c r="I100">
        <v>0</v>
      </c>
      <c r="J100">
        <v>0</v>
      </c>
      <c r="K100" t="s">
        <v>370</v>
      </c>
    </row>
    <row r="101" spans="1:11">
      <c r="A101" s="53">
        <v>42720</v>
      </c>
      <c r="B101" t="s">
        <v>724</v>
      </c>
      <c r="C101" t="s">
        <v>17</v>
      </c>
      <c r="D101" t="s">
        <v>677</v>
      </c>
      <c r="E101" t="s">
        <v>696</v>
      </c>
      <c r="F101" t="s">
        <v>730</v>
      </c>
      <c r="G101">
        <v>12.54</v>
      </c>
      <c r="H101">
        <v>0</v>
      </c>
      <c r="I101">
        <v>0</v>
      </c>
      <c r="J101">
        <v>0</v>
      </c>
      <c r="K101" t="s">
        <v>370</v>
      </c>
    </row>
    <row r="102" spans="1:11">
      <c r="A102" s="53">
        <v>42710</v>
      </c>
      <c r="B102" t="s">
        <v>707</v>
      </c>
      <c r="C102" t="s">
        <v>17</v>
      </c>
      <c r="D102" t="s">
        <v>716</v>
      </c>
      <c r="E102" t="s">
        <v>697</v>
      </c>
      <c r="F102" t="s">
        <v>717</v>
      </c>
      <c r="G102">
        <v>500</v>
      </c>
      <c r="H102">
        <v>0</v>
      </c>
      <c r="I102">
        <v>0</v>
      </c>
      <c r="J102">
        <v>0</v>
      </c>
      <c r="K102" t="s">
        <v>370</v>
      </c>
    </row>
    <row r="103" spans="1:11">
      <c r="A103" s="53">
        <v>42663</v>
      </c>
      <c r="B103" t="s">
        <v>28</v>
      </c>
      <c r="C103" t="s">
        <v>17</v>
      </c>
      <c r="D103" t="s">
        <v>524</v>
      </c>
      <c r="E103" t="s">
        <v>523</v>
      </c>
      <c r="F103" t="s">
        <v>659</v>
      </c>
      <c r="G103">
        <v>60</v>
      </c>
      <c r="H103">
        <v>0</v>
      </c>
      <c r="I103">
        <v>0</v>
      </c>
      <c r="J103">
        <v>0</v>
      </c>
      <c r="K103" t="s">
        <v>370</v>
      </c>
    </row>
    <row r="104" spans="1:11">
      <c r="A104" s="53">
        <v>42677</v>
      </c>
      <c r="B104" t="s">
        <v>28</v>
      </c>
      <c r="C104" t="s">
        <v>17</v>
      </c>
      <c r="D104" t="s">
        <v>524</v>
      </c>
      <c r="E104" t="s">
        <v>523</v>
      </c>
      <c r="F104" t="s">
        <v>661</v>
      </c>
      <c r="G104">
        <v>40</v>
      </c>
      <c r="H104">
        <v>0</v>
      </c>
      <c r="I104">
        <v>0</v>
      </c>
      <c r="J104">
        <v>0</v>
      </c>
      <c r="K104" t="s">
        <v>370</v>
      </c>
    </row>
    <row r="105" spans="1:11">
      <c r="A105" s="53">
        <v>42704</v>
      </c>
      <c r="B105" t="s">
        <v>28</v>
      </c>
      <c r="C105" t="s">
        <v>17</v>
      </c>
      <c r="D105" t="s">
        <v>524</v>
      </c>
      <c r="E105" t="s">
        <v>523</v>
      </c>
      <c r="F105" t="s">
        <v>723</v>
      </c>
      <c r="G105">
        <v>60</v>
      </c>
      <c r="H105">
        <v>0</v>
      </c>
      <c r="I105">
        <v>0</v>
      </c>
      <c r="J105">
        <v>0</v>
      </c>
      <c r="K105" t="s">
        <v>370</v>
      </c>
    </row>
    <row r="106" spans="1:11">
      <c r="A106" s="53">
        <v>42663</v>
      </c>
      <c r="B106" t="s">
        <v>28</v>
      </c>
      <c r="C106" t="s">
        <v>17</v>
      </c>
      <c r="D106" t="s">
        <v>525</v>
      </c>
      <c r="E106" t="s">
        <v>526</v>
      </c>
      <c r="F106" t="s">
        <v>659</v>
      </c>
      <c r="G106">
        <v>40</v>
      </c>
      <c r="H106">
        <v>0</v>
      </c>
      <c r="I106">
        <v>0</v>
      </c>
      <c r="J106">
        <v>0</v>
      </c>
      <c r="K106" t="s">
        <v>370</v>
      </c>
    </row>
    <row r="107" spans="1:11">
      <c r="A107" s="53">
        <v>42677</v>
      </c>
      <c r="B107" t="s">
        <v>28</v>
      </c>
      <c r="C107" t="s">
        <v>17</v>
      </c>
      <c r="D107" t="s">
        <v>525</v>
      </c>
      <c r="E107" t="s">
        <v>526</v>
      </c>
      <c r="F107" t="s">
        <v>661</v>
      </c>
      <c r="G107">
        <v>60</v>
      </c>
      <c r="H107">
        <v>0</v>
      </c>
      <c r="I107">
        <v>0</v>
      </c>
      <c r="J107">
        <v>0</v>
      </c>
      <c r="K107" t="s">
        <v>370</v>
      </c>
    </row>
    <row r="108" spans="1:11">
      <c r="A108" s="53">
        <v>42711</v>
      </c>
      <c r="B108" t="s">
        <v>709</v>
      </c>
      <c r="C108" t="s">
        <v>17</v>
      </c>
      <c r="D108" t="s">
        <v>487</v>
      </c>
      <c r="E108" t="s">
        <v>526</v>
      </c>
      <c r="F108" t="s">
        <v>719</v>
      </c>
      <c r="G108">
        <v>45</v>
      </c>
      <c r="H108">
        <v>0</v>
      </c>
      <c r="I108">
        <v>0</v>
      </c>
      <c r="J108">
        <v>0</v>
      </c>
      <c r="K108" t="s">
        <v>370</v>
      </c>
    </row>
    <row r="109" spans="1:11">
      <c r="A109" s="53">
        <v>42688</v>
      </c>
      <c r="B109" t="s">
        <v>666</v>
      </c>
      <c r="C109" t="s">
        <v>17</v>
      </c>
      <c r="D109" t="s">
        <v>681</v>
      </c>
      <c r="E109" t="s">
        <v>682</v>
      </c>
      <c r="F109" t="s">
        <v>683</v>
      </c>
      <c r="G109">
        <v>40</v>
      </c>
      <c r="H109">
        <v>0</v>
      </c>
      <c r="J109">
        <v>0</v>
      </c>
      <c r="K109" t="s">
        <v>370</v>
      </c>
    </row>
    <row r="110" spans="1:11">
      <c r="A110" s="53">
        <v>42649</v>
      </c>
      <c r="B110" t="s">
        <v>610</v>
      </c>
      <c r="C110" t="s">
        <v>17</v>
      </c>
      <c r="D110" t="s">
        <v>628</v>
      </c>
      <c r="E110" t="s">
        <v>181</v>
      </c>
      <c r="F110" t="s">
        <v>629</v>
      </c>
      <c r="G110">
        <v>40</v>
      </c>
      <c r="H110">
        <v>0</v>
      </c>
      <c r="I110">
        <v>0</v>
      </c>
      <c r="J110">
        <v>0</v>
      </c>
      <c r="K110" t="s">
        <v>370</v>
      </c>
    </row>
    <row r="111" spans="1:11">
      <c r="A111" s="53">
        <v>42661</v>
      </c>
      <c r="B111" t="s">
        <v>618</v>
      </c>
      <c r="C111" t="s">
        <v>17</v>
      </c>
      <c r="D111" t="s">
        <v>59</v>
      </c>
      <c r="E111" t="s">
        <v>60</v>
      </c>
      <c r="F111" t="s">
        <v>637</v>
      </c>
      <c r="G111">
        <v>216.93</v>
      </c>
      <c r="H111">
        <v>0</v>
      </c>
      <c r="I111">
        <v>0</v>
      </c>
      <c r="J111">
        <v>0</v>
      </c>
      <c r="K111" t="s">
        <v>370</v>
      </c>
    </row>
    <row r="112" spans="1:11">
      <c r="A112" s="53">
        <v>42657</v>
      </c>
      <c r="B112" t="s">
        <v>617</v>
      </c>
      <c r="C112" t="s">
        <v>17</v>
      </c>
      <c r="D112" t="s">
        <v>638</v>
      </c>
      <c r="E112" t="s">
        <v>640</v>
      </c>
      <c r="F112" t="s">
        <v>639</v>
      </c>
      <c r="G112">
        <v>1057.74</v>
      </c>
      <c r="H112">
        <v>0</v>
      </c>
      <c r="I112">
        <v>0</v>
      </c>
      <c r="J112">
        <v>0</v>
      </c>
      <c r="K112" t="s">
        <v>370</v>
      </c>
    </row>
    <row r="113" spans="1:12">
      <c r="F113" s="79" t="s">
        <v>515</v>
      </c>
      <c r="G113" s="79">
        <f>SUM(G1:G112)</f>
        <v>40373.770000000004</v>
      </c>
      <c r="H113" s="79">
        <f t="shared" ref="H113:J113" si="0">SUM(H1:H112)</f>
        <v>57854.44</v>
      </c>
      <c r="I113" s="79">
        <f t="shared" si="0"/>
        <v>1755.1199999999994</v>
      </c>
      <c r="J113" s="79">
        <f t="shared" si="0"/>
        <v>0</v>
      </c>
      <c r="K113" s="79"/>
      <c r="L113" s="79">
        <f>SUM(G113:J113)</f>
        <v>99983.33</v>
      </c>
    </row>
    <row r="117" spans="1:12" s="182" customFormat="1">
      <c r="A117" s="181">
        <v>42724</v>
      </c>
      <c r="B117" s="182" t="s">
        <v>725</v>
      </c>
      <c r="C117" s="182" t="s">
        <v>17</v>
      </c>
      <c r="D117" s="182" t="s">
        <v>739</v>
      </c>
      <c r="E117" s="182" t="s">
        <v>737</v>
      </c>
      <c r="F117" s="182" t="s">
        <v>736</v>
      </c>
      <c r="G117" s="182">
        <v>455</v>
      </c>
      <c r="H117" s="182">
        <v>0</v>
      </c>
      <c r="I117" s="182">
        <v>0</v>
      </c>
      <c r="J117" s="182">
        <v>0</v>
      </c>
    </row>
    <row r="118" spans="1:12" s="182" customFormat="1">
      <c r="A118" s="181">
        <v>42739</v>
      </c>
      <c r="B118" s="182" t="s">
        <v>102</v>
      </c>
      <c r="C118" s="182" t="s">
        <v>17</v>
      </c>
      <c r="D118" s="182" t="s">
        <v>742</v>
      </c>
      <c r="E118" s="182" t="s">
        <v>737</v>
      </c>
      <c r="F118" s="182" t="s">
        <v>14</v>
      </c>
      <c r="G118" s="182">
        <v>0</v>
      </c>
      <c r="H118" s="182">
        <v>455</v>
      </c>
      <c r="I118" s="182">
        <v>0</v>
      </c>
      <c r="J118" s="182">
        <v>0</v>
      </c>
    </row>
    <row r="119" spans="1:12">
      <c r="A119" s="53">
        <v>42646</v>
      </c>
      <c r="B119" t="s">
        <v>598</v>
      </c>
      <c r="C119" t="s">
        <v>17</v>
      </c>
      <c r="D119" t="s">
        <v>18</v>
      </c>
      <c r="E119" t="s">
        <v>19</v>
      </c>
      <c r="F119" t="s">
        <v>14</v>
      </c>
      <c r="G119">
        <v>324.06</v>
      </c>
      <c r="H119">
        <v>0</v>
      </c>
      <c r="I119">
        <v>0</v>
      </c>
      <c r="J119">
        <v>324.06</v>
      </c>
    </row>
    <row r="120" spans="1:12">
      <c r="A120" s="53">
        <v>42663</v>
      </c>
      <c r="B120" t="s">
        <v>619</v>
      </c>
      <c r="C120" t="s">
        <v>17</v>
      </c>
      <c r="D120" t="s">
        <v>18</v>
      </c>
      <c r="E120" t="s">
        <v>19</v>
      </c>
      <c r="F120" t="s">
        <v>14</v>
      </c>
      <c r="G120">
        <v>172.24</v>
      </c>
      <c r="H120">
        <v>0</v>
      </c>
      <c r="I120">
        <v>0</v>
      </c>
      <c r="J120">
        <v>172.24</v>
      </c>
    </row>
    <row r="121" spans="1:12">
      <c r="A121" s="53">
        <v>42670</v>
      </c>
      <c r="B121" t="s">
        <v>643</v>
      </c>
      <c r="C121" t="s">
        <v>17</v>
      </c>
      <c r="D121" t="s">
        <v>18</v>
      </c>
      <c r="E121" t="s">
        <v>19</v>
      </c>
      <c r="F121" t="s">
        <v>14</v>
      </c>
      <c r="G121">
        <v>217.91</v>
      </c>
      <c r="H121">
        <v>0</v>
      </c>
      <c r="I121">
        <v>0</v>
      </c>
      <c r="J121">
        <v>217.91</v>
      </c>
    </row>
    <row r="122" spans="1:12">
      <c r="A122" s="53">
        <v>42682</v>
      </c>
      <c r="B122" t="s">
        <v>650</v>
      </c>
      <c r="C122" t="s">
        <v>17</v>
      </c>
      <c r="D122" t="s">
        <v>18</v>
      </c>
      <c r="E122" t="s">
        <v>19</v>
      </c>
      <c r="F122" t="s">
        <v>14</v>
      </c>
      <c r="G122">
        <v>368.29</v>
      </c>
      <c r="H122">
        <v>0</v>
      </c>
      <c r="I122">
        <v>0</v>
      </c>
      <c r="J122">
        <v>368.29</v>
      </c>
    </row>
    <row r="123" spans="1:12">
      <c r="A123" s="53">
        <v>42695</v>
      </c>
      <c r="B123" t="s">
        <v>667</v>
      </c>
      <c r="C123" t="s">
        <v>17</v>
      </c>
      <c r="D123" t="s">
        <v>18</v>
      </c>
      <c r="E123" t="s">
        <v>19</v>
      </c>
      <c r="F123" t="s">
        <v>14</v>
      </c>
      <c r="G123">
        <v>118.27</v>
      </c>
      <c r="H123">
        <v>0</v>
      </c>
      <c r="I123">
        <v>0</v>
      </c>
      <c r="J123">
        <v>118.27</v>
      </c>
    </row>
    <row r="124" spans="1:12">
      <c r="A124" s="53">
        <v>42702</v>
      </c>
      <c r="B124" t="s">
        <v>673</v>
      </c>
      <c r="C124" t="s">
        <v>17</v>
      </c>
      <c r="D124" t="s">
        <v>18</v>
      </c>
      <c r="E124" t="s">
        <v>19</v>
      </c>
      <c r="F124" t="s">
        <v>14</v>
      </c>
      <c r="G124">
        <v>157.41</v>
      </c>
      <c r="H124">
        <v>0</v>
      </c>
      <c r="I124">
        <v>0</v>
      </c>
      <c r="J124">
        <v>157.41</v>
      </c>
    </row>
    <row r="125" spans="1:12">
      <c r="A125" s="53">
        <v>42718</v>
      </c>
      <c r="B125" t="s">
        <v>713</v>
      </c>
      <c r="C125" t="s">
        <v>17</v>
      </c>
      <c r="D125" t="s">
        <v>18</v>
      </c>
      <c r="E125" t="s">
        <v>19</v>
      </c>
      <c r="F125" t="s">
        <v>14</v>
      </c>
      <c r="G125">
        <v>338.26</v>
      </c>
      <c r="H125">
        <v>0</v>
      </c>
      <c r="I125">
        <v>0</v>
      </c>
      <c r="J125">
        <v>338.26</v>
      </c>
    </row>
    <row r="126" spans="1:12">
      <c r="A126" s="53">
        <v>42740</v>
      </c>
      <c r="B126" t="s">
        <v>729</v>
      </c>
      <c r="C126" t="s">
        <v>17</v>
      </c>
      <c r="D126" t="s">
        <v>18</v>
      </c>
      <c r="E126" t="s">
        <v>19</v>
      </c>
      <c r="F126" t="s">
        <v>14</v>
      </c>
      <c r="G126">
        <v>312.74</v>
      </c>
      <c r="H126">
        <v>0</v>
      </c>
      <c r="I126">
        <v>0</v>
      </c>
      <c r="J126">
        <v>312.74</v>
      </c>
    </row>
  </sheetData>
  <sortState ref="A1:J122">
    <sortCondition ref="E1:E122"/>
  </sortState>
  <mergeCells count="2">
    <mergeCell ref="L1:M1"/>
    <mergeCell ref="L7:M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4" sqref="B4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By date 2016</vt:lpstr>
      <vt:lpstr>Budget 2016</vt:lpstr>
      <vt:lpstr>Budget 2016 detail</vt:lpstr>
      <vt:lpstr>Trimester 1</vt:lpstr>
      <vt:lpstr>Trimester 2</vt:lpstr>
      <vt:lpstr>Trimester 3</vt:lpstr>
      <vt:lpstr>Trimester 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AMURE</dc:creator>
  <cp:lastModifiedBy>AMURE</cp:lastModifiedBy>
  <dcterms:created xsi:type="dcterms:W3CDTF">2016-01-08T00:42:14Z</dcterms:created>
  <dcterms:modified xsi:type="dcterms:W3CDTF">2017-05-30T00:09:03Z</dcterms:modified>
</cp:coreProperties>
</file>